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18" sheetId="1" r:id="rId1"/>
  </sheets>
  <definedNames>
    <definedName name="_xlnm._FilterDatabase" localSheetId="0" hidden="1">'2018'!$A$2:$O$101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<sst xmlns="http://schemas.openxmlformats.org/spreadsheetml/2006/main" count="209" uniqueCount="119">
  <si>
    <t>2018年度新能源汽车推广应用补助资金清算审核车辆信息表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</si>
  <si>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</si>
  <si>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</si>
  <si>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</si>
  <si>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</si>
  <si>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</si>
  <si>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</si>
  <si>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</si>
  <si>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</si>
  <si>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</si>
  <si>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</si>
  <si>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</si>
  <si>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</si>
  <si>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</si>
  <si>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</si>
  <si>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</si>
  <si>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</si>
  <si>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</si>
  <si>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</si>
  <si>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北京新能源汽车股份有限公司</t>
  </si>
  <si>
    <t>小计</t>
  </si>
  <si>
    <t>BJ7001BPH1-BEV</t>
  </si>
  <si>
    <t>核减2辆，原因为：车辆注册登记信息有误</t>
  </si>
  <si>
    <t/>
  </si>
  <si>
    <t>BJ7001BPH5-BEV</t>
  </si>
  <si>
    <t>核减4辆，原因为：车辆注册登记信息有误</t>
  </si>
  <si>
    <t>BJ7001BPH6-BEV</t>
  </si>
  <si>
    <t>核减15辆，原因为：车辆注册登记信息有误</t>
  </si>
  <si>
    <t>BJ7001BPH7-BEV</t>
  </si>
  <si>
    <t>BJ7001BPH8-BEV</t>
  </si>
  <si>
    <t>核减16辆，原因为：车辆注册登记信息有误</t>
  </si>
  <si>
    <t>BJ7001BPH9-BEV</t>
  </si>
  <si>
    <t>核减5辆，原因为：车辆注册登记信息有误</t>
  </si>
  <si>
    <t>BJ7001BPHA-BEV</t>
  </si>
  <si>
    <t>核减12辆，原因为：车辆注册登记信息有误,现场核查不通过</t>
  </si>
  <si>
    <t>BJ7001BPHB-BEV</t>
  </si>
  <si>
    <t>大连市</t>
  </si>
  <si>
    <t>大连氢锋客车有限公司</t>
  </si>
  <si>
    <t>CA5020XXYBEV31</t>
  </si>
  <si>
    <t>核减196辆，原因为：车辆注册登记信息有误,现场核查不通过</t>
  </si>
  <si>
    <t>CA5020XXYBEV32</t>
  </si>
  <si>
    <t>核减52辆，原因为：现场核查不通过</t>
  </si>
  <si>
    <t>CA5040XXYBEV31</t>
  </si>
  <si>
    <t>核减282辆，原因为：车辆注册登记信息有误,现场核查不通过</t>
  </si>
  <si>
    <t>广西壮族自治区</t>
  </si>
  <si>
    <t>东风柳州汽车有限公司</t>
  </si>
  <si>
    <t>EQ6510LM5F1BEV</t>
  </si>
  <si>
    <t>EQ7000LS1F1BEV</t>
  </si>
  <si>
    <t>LZ5041XXYL2AZBEV</t>
  </si>
  <si>
    <t>LZ5042XXYL2AZBEV</t>
  </si>
  <si>
    <t>LZ5043XXYL2AZBEV</t>
  </si>
  <si>
    <t>LZ5044XXYL2AZBEV</t>
  </si>
  <si>
    <t>LZ5045XXYL2AZBEV</t>
  </si>
  <si>
    <t>LZ5181XYKM3AZBEV</t>
  </si>
  <si>
    <t>LZ6511MLAEV</t>
  </si>
  <si>
    <t>LZ6512MLAEV</t>
  </si>
  <si>
    <t>LZ7000SLAEV</t>
  </si>
  <si>
    <t>LZ7001SLAEV</t>
  </si>
  <si>
    <t>核减25辆，原因为：现场核查不通过</t>
  </si>
  <si>
    <t>湖北省</t>
  </si>
  <si>
    <t>湖北三环汽车有限公司</t>
  </si>
  <si>
    <t>STQ1049L02Y1NBEV5</t>
  </si>
  <si>
    <t>STQ3251L10Y2SBEV</t>
  </si>
  <si>
    <t>STQ4181L02Y4NBEV</t>
  </si>
  <si>
    <t>STQ5046XXYNBEV</t>
  </si>
  <si>
    <t>核减1辆，原因为：车辆注册登记信息有误</t>
  </si>
  <si>
    <t>STQ5047XXYNBEV</t>
  </si>
  <si>
    <t>STQ5049CCYNBEV5</t>
  </si>
  <si>
    <t>STQ5049XLCNBEV6</t>
  </si>
  <si>
    <t>STQ5049XXYNBEV2</t>
  </si>
  <si>
    <t>STQ5049XXYNBEV6</t>
  </si>
  <si>
    <t>STQ5049XXYNBEV7</t>
  </si>
  <si>
    <t>STQ5074XXYNBEV</t>
  </si>
  <si>
    <t>STQ5078XLCNBEV</t>
  </si>
  <si>
    <t>核减1辆，原因为：推荐目录批次填报错误</t>
  </si>
  <si>
    <t>STQ5181XXYNBEV</t>
  </si>
  <si>
    <t>山东省</t>
  </si>
  <si>
    <t>浙江飞碟汽车制造有限公司五征分公司</t>
  </si>
  <si>
    <t>FD5024XXYBEV</t>
  </si>
  <si>
    <t>核减2辆，原因为：车辆注册时间早于推荐目录批次生效时间</t>
  </si>
  <si>
    <t>FD5041XXYW17KBEV</t>
  </si>
  <si>
    <t>山西省</t>
  </si>
  <si>
    <t>山西皇城相府宇航汽车制造有限公司</t>
  </si>
  <si>
    <t>SXK5031XXYBEV</t>
  </si>
  <si>
    <t>核减152辆，原因为：不符合行驶里程数要求,车辆注册登记信息有误,现场核查不通过</t>
  </si>
  <si>
    <t>四川省</t>
  </si>
  <si>
    <t>四川野马汽车股份有限公司</t>
  </si>
  <si>
    <t>SQJ5020XXYBEV1</t>
  </si>
  <si>
    <t>SQJ5020XXYM1BEV</t>
  </si>
  <si>
    <t>SQJ6101S1BEV</t>
  </si>
  <si>
    <t>SQJ6460B2BEV</t>
  </si>
  <si>
    <t>SQJ6460B7BEV</t>
  </si>
  <si>
    <t>SQJ6460M1BEV</t>
  </si>
  <si>
    <t>SQJ6460M3BEV</t>
  </si>
  <si>
    <t>SQJ6460M5BEV</t>
  </si>
  <si>
    <t>SQJ6630S2BEV</t>
  </si>
  <si>
    <t>SQJ6811S1BEV</t>
  </si>
  <si>
    <t>江苏省</t>
  </si>
  <si>
    <t>江苏陆地方舟新能源车辆股份有限公司</t>
  </si>
  <si>
    <t>RQ5022XXYEVH9</t>
  </si>
  <si>
    <t>核减63辆，原因为：车辆注册登记信息有误,现场核查不通过</t>
  </si>
  <si>
    <t>核减3辆，原因为：现场核查不通过</t>
  </si>
  <si>
    <t>RQ5026XXYEVH0</t>
  </si>
  <si>
    <t>核减1辆，原因为：现场核查不通过</t>
  </si>
  <si>
    <t>核减6辆，原因为：现场核查不通过</t>
  </si>
  <si>
    <t>核减30辆，原因为：现场核查不通过</t>
  </si>
  <si>
    <t>核减8辆，原因为：现场核查不通过</t>
  </si>
  <si>
    <t>RQ5026XXYEVH3</t>
  </si>
  <si>
    <t>核减12辆，原因为：现场核查不通过</t>
  </si>
  <si>
    <t>RQ6110YEVH3</t>
  </si>
  <si>
    <t>RQ6830YEVH8</t>
  </si>
  <si>
    <t>江苏友谊汽车有限公司</t>
  </si>
  <si>
    <t>ZGT6852LBEV</t>
  </si>
  <si>
    <t>核减2辆，原因为：现场核查不通过</t>
  </si>
  <si>
    <t>核减15辆，原因为：现场核查不通过</t>
  </si>
  <si>
    <t>贵州省</t>
  </si>
  <si>
    <t>贵州航天成功汽车制造有限公司</t>
  </si>
  <si>
    <t>GHT5021XXYD-BEV</t>
  </si>
  <si>
    <t>GHT5021XXYD-BEV1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</si>
</sst>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1"/>
      <name val="宋体"/>
      <charset val="0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abSelected="1" zoomScale="80" zoomScaleNormal="80" workbookViewId="0">
      <selection activeCell="A1" sqref="A1:O1"/>
    </sheetView>
  </sheetViews>
  <sheetFormatPr defaultColWidth="8.72727272727273" defaultRowHeight="14"/>
  <cols>
    <col min="1" max="2" width="8.72727272727273" style="1"/>
    <col min="3" max="3" width="21.7272727272727" style="2" customWidth="1"/>
    <col min="4" max="4" width="23.1818181818182" style="1" customWidth="1"/>
    <col min="5" max="5" width="14.5454545454545" style="1" customWidth="1"/>
    <col min="6" max="6" width="13.7272727272727" style="1" customWidth="1"/>
    <col min="7" max="7" width="13.8181818181818" style="1" customWidth="1"/>
    <col min="8" max="8" width="13.9727272727273" style="1" customWidth="1"/>
    <col min="9" max="9" width="16.9272727272727" style="1" customWidth="1"/>
    <col min="10" max="10" width="16.7272727272727" style="1" customWidth="1"/>
    <col min="11" max="11" width="16.1363636363636" style="1" customWidth="1"/>
    <col min="12" max="12" width="16" style="1" customWidth="1"/>
    <col min="13" max="15" width="12.9454545454545" style="1" customWidth="1"/>
    <col min="16" max="16384" width="8.72727272727273" style="1"/>
  </cols>
  <sheetData>
    <row r="1" ht="45" customHeight="1" spans="1:15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63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5" t="s">
        <v>13</v>
      </c>
      <c r="N2" s="15" t="s">
        <v>14</v>
      </c>
      <c r="O2" s="15" t="s">
        <v>15</v>
      </c>
    </row>
    <row r="3" ht="24" customHeight="1" spans="1:15">
      <c r="A3" s="6" t="s">
        <v>16</v>
      </c>
      <c r="B3" s="6"/>
      <c r="C3" s="6"/>
      <c r="D3" s="6"/>
      <c r="E3" s="7">
        <f>SUM(E4:E101)/3</f>
        <v>19438</v>
      </c>
      <c r="F3" s="7"/>
      <c r="G3" s="7">
        <f>SUM(G4:G101)/3</f>
        <v>67624.5168</v>
      </c>
      <c r="H3" s="7">
        <f>SUM(H4:H101)/3</f>
        <v>18509</v>
      </c>
      <c r="I3" s="7"/>
      <c r="J3" s="7">
        <f>SUM(J4:J101)/3</f>
        <v>63200.0798</v>
      </c>
      <c r="K3" s="6">
        <f>SUM(K4:K101)/2</f>
        <v>63200</v>
      </c>
      <c r="L3" s="6"/>
      <c r="M3" s="6">
        <f>SUM(M4:M101)/2</f>
        <v>0</v>
      </c>
      <c r="N3" s="6">
        <f>SUM(N4:N101)/2</f>
        <v>0</v>
      </c>
      <c r="O3" s="6">
        <f>SUM(O4:O101)/2</f>
        <v>63200</v>
      </c>
    </row>
    <row r="4" ht="24" customHeight="1" spans="1:15">
      <c r="A4" s="6" t="s">
        <v>17</v>
      </c>
      <c r="B4" s="6" t="s">
        <v>18</v>
      </c>
      <c r="C4" s="6"/>
      <c r="D4" s="6"/>
      <c r="E4" s="7">
        <f t="shared" ref="E4:J4" si="0">SUM(E5:E17)/2</f>
        <v>15717</v>
      </c>
      <c r="F4" s="7"/>
      <c r="G4" s="7">
        <f t="shared" si="0"/>
        <v>47323.98</v>
      </c>
      <c r="H4" s="7">
        <f t="shared" si="0"/>
        <v>15663</v>
      </c>
      <c r="I4" s="7"/>
      <c r="J4" s="7">
        <f t="shared" si="0"/>
        <v>47169.792</v>
      </c>
      <c r="K4" s="6">
        <f>K5</f>
        <v>47170</v>
      </c>
      <c r="L4" s="6"/>
      <c r="M4" s="6">
        <f>M5</f>
        <v>0</v>
      </c>
      <c r="N4" s="6">
        <f>N5</f>
        <v>0</v>
      </c>
      <c r="O4" s="6">
        <f>O5</f>
        <v>47170</v>
      </c>
    </row>
    <row r="5" ht="24" customHeight="1" spans="1:15">
      <c r="A5" s="6"/>
      <c r="B5" s="6">
        <v>1</v>
      </c>
      <c r="C5" s="6" t="s">
        <v>19</v>
      </c>
      <c r="D5" s="6" t="s">
        <v>20</v>
      </c>
      <c r="E5" s="7">
        <f t="shared" ref="E5:J5" si="1">SUM(E6:E17)</f>
        <v>15717</v>
      </c>
      <c r="F5" s="7"/>
      <c r="G5" s="7">
        <f t="shared" si="1"/>
        <v>47323.98</v>
      </c>
      <c r="H5" s="7">
        <f t="shared" si="1"/>
        <v>15663</v>
      </c>
      <c r="I5" s="7"/>
      <c r="J5" s="7">
        <f t="shared" si="1"/>
        <v>47169.792</v>
      </c>
      <c r="K5" s="6">
        <f>ROUND(J5,0)</f>
        <v>47170</v>
      </c>
      <c r="L5" s="14"/>
      <c r="M5" s="14">
        <v>0</v>
      </c>
      <c r="N5" s="14">
        <f>M5</f>
        <v>0</v>
      </c>
      <c r="O5" s="14">
        <f>K5-N5</f>
        <v>47170</v>
      </c>
    </row>
    <row r="6" ht="24" customHeight="1" spans="1:15">
      <c r="A6" s="6"/>
      <c r="B6" s="6"/>
      <c r="C6" s="6"/>
      <c r="D6" s="6" t="s">
        <v>21</v>
      </c>
      <c r="E6" s="7">
        <v>115</v>
      </c>
      <c r="F6" s="7">
        <v>2.52</v>
      </c>
      <c r="G6" s="7">
        <f>E6*F6</f>
        <v>289.8</v>
      </c>
      <c r="H6" s="7">
        <v>113</v>
      </c>
      <c r="I6" s="7">
        <v>2.52</v>
      </c>
      <c r="J6" s="7">
        <f>H6*I6</f>
        <v>284.76</v>
      </c>
      <c r="K6" s="14"/>
      <c r="L6" s="7" t="s">
        <v>22</v>
      </c>
      <c r="M6" s="14"/>
      <c r="N6" s="14"/>
      <c r="O6" s="14"/>
    </row>
    <row r="7" ht="24" customHeight="1" spans="1:15">
      <c r="A7" s="6"/>
      <c r="B7" s="6"/>
      <c r="C7" s="6"/>
      <c r="D7" s="6" t="s">
        <v>21</v>
      </c>
      <c r="E7" s="7">
        <v>6</v>
      </c>
      <c r="F7" s="7">
        <v>3.6</v>
      </c>
      <c r="G7" s="7">
        <f t="shared" ref="G7:G17" si="2">E7*F7</f>
        <v>21.6</v>
      </c>
      <c r="H7" s="7">
        <v>6</v>
      </c>
      <c r="I7" s="7">
        <v>3.6</v>
      </c>
      <c r="J7" s="7">
        <f t="shared" ref="J7:J17" si="3">H7*I7</f>
        <v>21.6</v>
      </c>
      <c r="K7" s="14"/>
      <c r="L7" s="6" t="s">
        <v>23</v>
      </c>
      <c r="M7" s="14"/>
      <c r="N7" s="14"/>
      <c r="O7" s="14"/>
    </row>
    <row r="8" ht="24" customHeight="1" spans="1:15">
      <c r="A8" s="6"/>
      <c r="B8" s="6"/>
      <c r="C8" s="6"/>
      <c r="D8" s="6" t="s">
        <v>24</v>
      </c>
      <c r="E8" s="7">
        <v>457</v>
      </c>
      <c r="F8" s="7">
        <v>2.772</v>
      </c>
      <c r="G8" s="7">
        <f t="shared" si="2"/>
        <v>1266.804</v>
      </c>
      <c r="H8" s="7">
        <v>453</v>
      </c>
      <c r="I8" s="7">
        <v>2.772</v>
      </c>
      <c r="J8" s="7">
        <f t="shared" si="3"/>
        <v>1255.716</v>
      </c>
      <c r="K8" s="14"/>
      <c r="L8" s="7" t="s">
        <v>25</v>
      </c>
      <c r="M8" s="14"/>
      <c r="N8" s="14"/>
      <c r="O8" s="14"/>
    </row>
    <row r="9" ht="24" customHeight="1" spans="1:15">
      <c r="A9" s="6"/>
      <c r="B9" s="6"/>
      <c r="C9" s="6"/>
      <c r="D9" s="6" t="s">
        <v>24</v>
      </c>
      <c r="E9" s="7">
        <v>63</v>
      </c>
      <c r="F9" s="7">
        <v>3.96</v>
      </c>
      <c r="G9" s="7">
        <f t="shared" si="2"/>
        <v>249.48</v>
      </c>
      <c r="H9" s="7">
        <v>63</v>
      </c>
      <c r="I9" s="7">
        <v>3.96</v>
      </c>
      <c r="J9" s="7">
        <f t="shared" si="3"/>
        <v>249.48</v>
      </c>
      <c r="K9" s="14"/>
      <c r="L9" s="6" t="s">
        <v>23</v>
      </c>
      <c r="M9" s="14"/>
      <c r="N9" s="14"/>
      <c r="O9" s="14"/>
    </row>
    <row r="10" ht="24" customHeight="1" spans="1:15">
      <c r="A10" s="6"/>
      <c r="B10" s="6"/>
      <c r="C10" s="6"/>
      <c r="D10" s="6" t="s">
        <v>26</v>
      </c>
      <c r="E10" s="7">
        <v>6414</v>
      </c>
      <c r="F10" s="7">
        <v>3.672</v>
      </c>
      <c r="G10" s="7">
        <f t="shared" si="2"/>
        <v>23552.208</v>
      </c>
      <c r="H10" s="7">
        <v>6399</v>
      </c>
      <c r="I10" s="7">
        <v>3.672</v>
      </c>
      <c r="J10" s="7">
        <f t="shared" si="3"/>
        <v>23497.128</v>
      </c>
      <c r="K10" s="14"/>
      <c r="L10" s="7" t="s">
        <v>27</v>
      </c>
      <c r="M10" s="14"/>
      <c r="N10" s="14"/>
      <c r="O10" s="14"/>
    </row>
    <row r="11" ht="24" customHeight="1" spans="1:15">
      <c r="A11" s="6"/>
      <c r="B11" s="6"/>
      <c r="C11" s="6"/>
      <c r="D11" s="6" t="s">
        <v>28</v>
      </c>
      <c r="E11" s="7">
        <v>102</v>
      </c>
      <c r="F11" s="7">
        <v>2.772</v>
      </c>
      <c r="G11" s="7">
        <f t="shared" si="2"/>
        <v>282.744</v>
      </c>
      <c r="H11" s="7">
        <v>102</v>
      </c>
      <c r="I11" s="7">
        <v>2.772</v>
      </c>
      <c r="J11" s="7">
        <f t="shared" si="3"/>
        <v>282.744</v>
      </c>
      <c r="K11" s="14"/>
      <c r="L11" s="6" t="s">
        <v>23</v>
      </c>
      <c r="M11" s="14"/>
      <c r="N11" s="14"/>
      <c r="O11" s="14"/>
    </row>
    <row r="12" ht="24" customHeight="1" spans="1:15">
      <c r="A12" s="6"/>
      <c r="B12" s="6"/>
      <c r="C12" s="6"/>
      <c r="D12" s="6" t="s">
        <v>28</v>
      </c>
      <c r="E12" s="7">
        <v>7</v>
      </c>
      <c r="F12" s="7">
        <v>3.96</v>
      </c>
      <c r="G12" s="7">
        <f t="shared" si="2"/>
        <v>27.72</v>
      </c>
      <c r="H12" s="7">
        <v>7</v>
      </c>
      <c r="I12" s="7">
        <v>3.96</v>
      </c>
      <c r="J12" s="7">
        <f t="shared" si="3"/>
        <v>27.72</v>
      </c>
      <c r="K12" s="14"/>
      <c r="L12" s="6" t="s">
        <v>23</v>
      </c>
      <c r="M12" s="14"/>
      <c r="N12" s="14"/>
      <c r="O12" s="14"/>
    </row>
    <row r="13" ht="24" customHeight="1" spans="1:15">
      <c r="A13" s="6"/>
      <c r="B13" s="6"/>
      <c r="C13" s="6"/>
      <c r="D13" s="6" t="s">
        <v>29</v>
      </c>
      <c r="E13" s="7">
        <v>2270</v>
      </c>
      <c r="F13" s="7">
        <v>2.52</v>
      </c>
      <c r="G13" s="7">
        <f t="shared" si="2"/>
        <v>5720.4</v>
      </c>
      <c r="H13" s="7">
        <v>2254</v>
      </c>
      <c r="I13" s="7">
        <v>2.52</v>
      </c>
      <c r="J13" s="7">
        <f t="shared" si="3"/>
        <v>5680.08</v>
      </c>
      <c r="K13" s="14"/>
      <c r="L13" s="7" t="s">
        <v>30</v>
      </c>
      <c r="M13" s="14"/>
      <c r="N13" s="14"/>
      <c r="O13" s="14"/>
    </row>
    <row r="14" ht="24" customHeight="1" spans="1:15">
      <c r="A14" s="6"/>
      <c r="B14" s="6"/>
      <c r="C14" s="6"/>
      <c r="D14" s="6" t="s">
        <v>31</v>
      </c>
      <c r="E14" s="7">
        <v>1</v>
      </c>
      <c r="F14" s="7">
        <v>1.5</v>
      </c>
      <c r="G14" s="7">
        <f t="shared" si="2"/>
        <v>1.5</v>
      </c>
      <c r="H14" s="7">
        <v>1</v>
      </c>
      <c r="I14" s="7">
        <v>1.5</v>
      </c>
      <c r="J14" s="7">
        <f t="shared" si="3"/>
        <v>1.5</v>
      </c>
      <c r="K14" s="14"/>
      <c r="L14" s="6" t="s">
        <v>23</v>
      </c>
      <c r="M14" s="14"/>
      <c r="N14" s="14"/>
      <c r="O14" s="14"/>
    </row>
    <row r="15" ht="24" customHeight="1" spans="1:15">
      <c r="A15" s="6"/>
      <c r="B15" s="6"/>
      <c r="C15" s="6"/>
      <c r="D15" s="6" t="s">
        <v>31</v>
      </c>
      <c r="E15" s="7">
        <v>2241</v>
      </c>
      <c r="F15" s="7">
        <v>2.772</v>
      </c>
      <c r="G15" s="7">
        <f t="shared" si="2"/>
        <v>6212.052</v>
      </c>
      <c r="H15" s="7">
        <v>2236</v>
      </c>
      <c r="I15" s="7">
        <v>2.772</v>
      </c>
      <c r="J15" s="7">
        <f t="shared" si="3"/>
        <v>6198.192</v>
      </c>
      <c r="K15" s="14"/>
      <c r="L15" s="7" t="s">
        <v>32</v>
      </c>
      <c r="M15" s="14"/>
      <c r="N15" s="14"/>
      <c r="O15" s="14"/>
    </row>
    <row r="16" ht="24" customHeight="1" spans="1:15">
      <c r="A16" s="6"/>
      <c r="B16" s="6"/>
      <c r="C16" s="6"/>
      <c r="D16" s="6" t="s">
        <v>33</v>
      </c>
      <c r="E16" s="7">
        <v>4040</v>
      </c>
      <c r="F16" s="7">
        <v>2.4</v>
      </c>
      <c r="G16" s="7">
        <f t="shared" si="2"/>
        <v>9696</v>
      </c>
      <c r="H16" s="7">
        <v>4028</v>
      </c>
      <c r="I16" s="7">
        <v>2.4</v>
      </c>
      <c r="J16" s="7">
        <f t="shared" si="3"/>
        <v>9667.2</v>
      </c>
      <c r="K16" s="14"/>
      <c r="L16" s="7" t="s">
        <v>34</v>
      </c>
      <c r="M16" s="14"/>
      <c r="N16" s="14"/>
      <c r="O16" s="14"/>
    </row>
    <row r="17" ht="24" customHeight="1" spans="1:15">
      <c r="A17" s="6"/>
      <c r="B17" s="6"/>
      <c r="C17" s="6"/>
      <c r="D17" s="6" t="s">
        <v>35</v>
      </c>
      <c r="E17" s="7">
        <v>1</v>
      </c>
      <c r="F17" s="7">
        <v>3.672</v>
      </c>
      <c r="G17" s="7">
        <f t="shared" si="2"/>
        <v>3.672</v>
      </c>
      <c r="H17" s="7">
        <v>1</v>
      </c>
      <c r="I17" s="7">
        <v>3.672</v>
      </c>
      <c r="J17" s="7">
        <f t="shared" si="3"/>
        <v>3.672</v>
      </c>
      <c r="K17" s="14"/>
      <c r="L17" s="6" t="s">
        <v>23</v>
      </c>
      <c r="M17" s="14"/>
      <c r="N17" s="14"/>
      <c r="O17" s="14"/>
    </row>
    <row r="18" ht="24" customHeight="1" spans="1:15">
      <c r="A18" s="6" t="s">
        <v>36</v>
      </c>
      <c r="B18" s="6" t="s">
        <v>18</v>
      </c>
      <c r="C18" s="6"/>
      <c r="D18" s="6"/>
      <c r="E18" s="7">
        <f t="shared" ref="E18:J18" si="4">SUM(E19:E22)/2</f>
        <v>530</v>
      </c>
      <c r="F18" s="7"/>
      <c r="G18" s="7">
        <f t="shared" si="4"/>
        <v>2213.406</v>
      </c>
      <c r="H18" s="7">
        <f t="shared" si="4"/>
        <v>0</v>
      </c>
      <c r="I18" s="7"/>
      <c r="J18" s="7">
        <f t="shared" si="4"/>
        <v>0</v>
      </c>
      <c r="K18" s="14">
        <f>K19</f>
        <v>0</v>
      </c>
      <c r="L18" s="14"/>
      <c r="M18" s="14">
        <f>M19</f>
        <v>0</v>
      </c>
      <c r="N18" s="14">
        <f>N19</f>
        <v>0</v>
      </c>
      <c r="O18" s="14">
        <f>O19</f>
        <v>0</v>
      </c>
    </row>
    <row r="19" ht="24" customHeight="1" spans="1:15">
      <c r="A19" s="6"/>
      <c r="B19" s="6">
        <v>1</v>
      </c>
      <c r="C19" s="6" t="s">
        <v>37</v>
      </c>
      <c r="D19" s="6" t="s">
        <v>20</v>
      </c>
      <c r="E19" s="7">
        <f t="shared" ref="E19:J19" si="5">SUM(E20:E22)</f>
        <v>530</v>
      </c>
      <c r="F19" s="7"/>
      <c r="G19" s="7">
        <f t="shared" si="5"/>
        <v>2213.406</v>
      </c>
      <c r="H19" s="7">
        <f t="shared" si="5"/>
        <v>0</v>
      </c>
      <c r="I19" s="7"/>
      <c r="J19" s="7">
        <f t="shared" si="5"/>
        <v>0</v>
      </c>
      <c r="K19" s="6">
        <f>ROUND(J19,0)</f>
        <v>0</v>
      </c>
      <c r="L19" s="6"/>
      <c r="M19" s="14">
        <v>0</v>
      </c>
      <c r="N19" s="14">
        <f>M19</f>
        <v>0</v>
      </c>
      <c r="O19" s="14">
        <f>K19-N19</f>
        <v>0</v>
      </c>
    </row>
    <row r="20" ht="24" customHeight="1" spans="1:15">
      <c r="A20" s="6"/>
      <c r="B20" s="6"/>
      <c r="C20" s="6"/>
      <c r="D20" s="6" t="s">
        <v>38</v>
      </c>
      <c r="E20" s="7">
        <v>196</v>
      </c>
      <c r="F20" s="7">
        <v>2.472</v>
      </c>
      <c r="G20" s="7">
        <f>E20*F20</f>
        <v>484.512</v>
      </c>
      <c r="H20" s="7">
        <v>0</v>
      </c>
      <c r="I20" s="7">
        <v>0</v>
      </c>
      <c r="J20" s="7">
        <f>H20*I20</f>
        <v>0</v>
      </c>
      <c r="K20" s="14"/>
      <c r="L20" s="7" t="s">
        <v>39</v>
      </c>
      <c r="M20" s="14"/>
      <c r="N20" s="14"/>
      <c r="O20" s="14"/>
    </row>
    <row r="21" ht="24" customHeight="1" spans="1:15">
      <c r="A21" s="6"/>
      <c r="B21" s="6"/>
      <c r="C21" s="6"/>
      <c r="D21" s="6" t="s">
        <v>40</v>
      </c>
      <c r="E21" s="7">
        <v>52</v>
      </c>
      <c r="F21" s="7">
        <v>2.472</v>
      </c>
      <c r="G21" s="7">
        <f>E21*F21</f>
        <v>128.544</v>
      </c>
      <c r="H21" s="7">
        <v>0</v>
      </c>
      <c r="I21" s="7">
        <v>0</v>
      </c>
      <c r="J21" s="7">
        <f>H21*I21</f>
        <v>0</v>
      </c>
      <c r="K21" s="14"/>
      <c r="L21" s="7" t="s">
        <v>41</v>
      </c>
      <c r="M21" s="14"/>
      <c r="N21" s="14"/>
      <c r="O21" s="14"/>
    </row>
    <row r="22" ht="24" customHeight="1" spans="1:15">
      <c r="A22" s="6"/>
      <c r="B22" s="6"/>
      <c r="C22" s="6"/>
      <c r="D22" s="6" t="s">
        <v>42</v>
      </c>
      <c r="E22" s="7">
        <v>282</v>
      </c>
      <c r="F22" s="7">
        <v>5.675</v>
      </c>
      <c r="G22" s="7">
        <f>E22*F22</f>
        <v>1600.35</v>
      </c>
      <c r="H22" s="7">
        <v>0</v>
      </c>
      <c r="I22" s="7">
        <v>0</v>
      </c>
      <c r="J22" s="7">
        <f>H22*I22</f>
        <v>0</v>
      </c>
      <c r="K22" s="14"/>
      <c r="L22" s="7" t="s">
        <v>43</v>
      </c>
      <c r="M22" s="14"/>
      <c r="N22" s="14"/>
      <c r="O22" s="14"/>
    </row>
    <row r="23" ht="24" customHeight="1" spans="1:15">
      <c r="A23" s="6" t="s">
        <v>44</v>
      </c>
      <c r="B23" s="6" t="s">
        <v>18</v>
      </c>
      <c r="C23" s="6"/>
      <c r="D23" s="6"/>
      <c r="E23" s="7">
        <f t="shared" ref="E23:J23" si="6">SUM(E24:E40)/2</f>
        <v>1970</v>
      </c>
      <c r="F23" s="7"/>
      <c r="G23" s="7">
        <f t="shared" si="6"/>
        <v>11868.114</v>
      </c>
      <c r="H23" s="7">
        <f t="shared" si="6"/>
        <v>1945</v>
      </c>
      <c r="I23" s="7"/>
      <c r="J23" s="7">
        <f t="shared" si="6"/>
        <v>11716.864</v>
      </c>
      <c r="K23" s="14">
        <f>K24</f>
        <v>11717</v>
      </c>
      <c r="L23" s="14"/>
      <c r="M23" s="14">
        <f>M24</f>
        <v>0</v>
      </c>
      <c r="N23" s="14">
        <f>N24</f>
        <v>0</v>
      </c>
      <c r="O23" s="14">
        <f>O24</f>
        <v>11717</v>
      </c>
    </row>
    <row r="24" ht="24" customHeight="1" spans="1:15">
      <c r="A24" s="6"/>
      <c r="B24" s="6">
        <v>1</v>
      </c>
      <c r="C24" s="6" t="s">
        <v>45</v>
      </c>
      <c r="D24" s="6" t="s">
        <v>20</v>
      </c>
      <c r="E24" s="7">
        <f t="shared" ref="E24:J24" si="7">SUM(E25:E40)</f>
        <v>1970</v>
      </c>
      <c r="F24" s="7"/>
      <c r="G24" s="7">
        <f t="shared" si="7"/>
        <v>11868.114</v>
      </c>
      <c r="H24" s="7">
        <f t="shared" si="7"/>
        <v>1945</v>
      </c>
      <c r="I24" s="7"/>
      <c r="J24" s="7">
        <f t="shared" si="7"/>
        <v>11716.864</v>
      </c>
      <c r="K24" s="6">
        <f>ROUND(J24,0)</f>
        <v>11717</v>
      </c>
      <c r="L24" s="6"/>
      <c r="M24" s="14">
        <v>0</v>
      </c>
      <c r="N24" s="14">
        <f>M24</f>
        <v>0</v>
      </c>
      <c r="O24" s="14">
        <f>K24-N24</f>
        <v>11717</v>
      </c>
    </row>
    <row r="25" ht="24" customHeight="1" spans="1:15">
      <c r="A25" s="6"/>
      <c r="B25" s="6"/>
      <c r="C25" s="6"/>
      <c r="D25" s="6" t="s">
        <v>46</v>
      </c>
      <c r="E25" s="7">
        <v>1</v>
      </c>
      <c r="F25" s="7">
        <v>0.72</v>
      </c>
      <c r="G25" s="7">
        <f t="shared" ref="G25:G40" si="8">E25*F25</f>
        <v>0.72</v>
      </c>
      <c r="H25" s="7">
        <v>1</v>
      </c>
      <c r="I25" s="7">
        <v>0.72</v>
      </c>
      <c r="J25" s="7">
        <f t="shared" ref="J25:J40" si="9">H25*I25</f>
        <v>0.72</v>
      </c>
      <c r="K25" s="14"/>
      <c r="L25" s="6" t="s">
        <v>23</v>
      </c>
      <c r="M25" s="14"/>
      <c r="N25" s="14"/>
      <c r="O25" s="14"/>
    </row>
    <row r="26" ht="24" customHeight="1" spans="1:15">
      <c r="A26" s="6"/>
      <c r="B26" s="6"/>
      <c r="C26" s="6"/>
      <c r="D26" s="6" t="s">
        <v>46</v>
      </c>
      <c r="E26" s="7">
        <v>4</v>
      </c>
      <c r="F26" s="7">
        <v>2.52</v>
      </c>
      <c r="G26" s="7">
        <f t="shared" si="8"/>
        <v>10.08</v>
      </c>
      <c r="H26" s="7">
        <v>4</v>
      </c>
      <c r="I26" s="7">
        <v>2.52</v>
      </c>
      <c r="J26" s="7">
        <f t="shared" si="9"/>
        <v>10.08</v>
      </c>
      <c r="K26" s="14"/>
      <c r="L26" s="6" t="s">
        <v>23</v>
      </c>
      <c r="M26" s="14"/>
      <c r="N26" s="14"/>
      <c r="O26" s="14"/>
    </row>
    <row r="27" ht="24" customHeight="1" spans="1:15">
      <c r="A27" s="6"/>
      <c r="B27" s="6"/>
      <c r="C27" s="6"/>
      <c r="D27" s="6" t="s">
        <v>46</v>
      </c>
      <c r="E27" s="7">
        <v>2</v>
      </c>
      <c r="F27" s="7">
        <v>3.6</v>
      </c>
      <c r="G27" s="7">
        <f t="shared" si="8"/>
        <v>7.2</v>
      </c>
      <c r="H27" s="7">
        <v>2</v>
      </c>
      <c r="I27" s="7">
        <v>3.6</v>
      </c>
      <c r="J27" s="7">
        <f t="shared" si="9"/>
        <v>7.2</v>
      </c>
      <c r="K27" s="14"/>
      <c r="L27" s="6" t="s">
        <v>23</v>
      </c>
      <c r="M27" s="14"/>
      <c r="N27" s="14"/>
      <c r="O27" s="14"/>
    </row>
    <row r="28" ht="24" customHeight="1" spans="1:15">
      <c r="A28" s="6"/>
      <c r="B28" s="6"/>
      <c r="C28" s="6"/>
      <c r="D28" s="6" t="s">
        <v>47</v>
      </c>
      <c r="E28" s="7">
        <v>7</v>
      </c>
      <c r="F28" s="7">
        <v>3.388</v>
      </c>
      <c r="G28" s="7">
        <f t="shared" si="8"/>
        <v>23.716</v>
      </c>
      <c r="H28" s="7">
        <v>7</v>
      </c>
      <c r="I28" s="7">
        <v>3.388</v>
      </c>
      <c r="J28" s="7">
        <f t="shared" si="9"/>
        <v>23.716</v>
      </c>
      <c r="K28" s="14"/>
      <c r="L28" s="6" t="s">
        <v>23</v>
      </c>
      <c r="M28" s="14"/>
      <c r="N28" s="14"/>
      <c r="O28" s="14"/>
    </row>
    <row r="29" ht="24" customHeight="1" spans="1:15">
      <c r="A29" s="6"/>
      <c r="B29" s="6"/>
      <c r="C29" s="6"/>
      <c r="D29" s="6" t="s">
        <v>47</v>
      </c>
      <c r="E29" s="7">
        <v>3</v>
      </c>
      <c r="F29" s="7">
        <v>3.4</v>
      </c>
      <c r="G29" s="7">
        <f t="shared" si="8"/>
        <v>10.2</v>
      </c>
      <c r="H29" s="7">
        <v>3</v>
      </c>
      <c r="I29" s="7">
        <v>3.4</v>
      </c>
      <c r="J29" s="7">
        <f t="shared" si="9"/>
        <v>10.2</v>
      </c>
      <c r="K29" s="14"/>
      <c r="L29" s="6" t="s">
        <v>23</v>
      </c>
      <c r="M29" s="14"/>
      <c r="N29" s="14"/>
      <c r="O29" s="14"/>
    </row>
    <row r="30" ht="24" customHeight="1" spans="1:15">
      <c r="A30" s="6"/>
      <c r="B30" s="6"/>
      <c r="C30" s="6"/>
      <c r="D30" s="6" t="s">
        <v>47</v>
      </c>
      <c r="E30" s="7">
        <v>5</v>
      </c>
      <c r="F30" s="7">
        <v>4.84</v>
      </c>
      <c r="G30" s="7">
        <f t="shared" si="8"/>
        <v>24.2</v>
      </c>
      <c r="H30" s="7">
        <v>5</v>
      </c>
      <c r="I30" s="7">
        <v>4.84</v>
      </c>
      <c r="J30" s="7">
        <f t="shared" si="9"/>
        <v>24.2</v>
      </c>
      <c r="K30" s="14"/>
      <c r="L30" s="6" t="s">
        <v>23</v>
      </c>
      <c r="M30" s="14"/>
      <c r="N30" s="14"/>
      <c r="O30" s="14"/>
    </row>
    <row r="31" ht="24" customHeight="1" spans="1:15">
      <c r="A31" s="6"/>
      <c r="B31" s="6"/>
      <c r="C31" s="6"/>
      <c r="D31" s="6" t="s">
        <v>48</v>
      </c>
      <c r="E31" s="7">
        <v>1</v>
      </c>
      <c r="F31" s="7">
        <v>4.292</v>
      </c>
      <c r="G31" s="7">
        <f t="shared" si="8"/>
        <v>4.292</v>
      </c>
      <c r="H31" s="7">
        <v>1</v>
      </c>
      <c r="I31" s="7">
        <v>4.292</v>
      </c>
      <c r="J31" s="7">
        <f t="shared" si="9"/>
        <v>4.292</v>
      </c>
      <c r="K31" s="14"/>
      <c r="L31" s="6" t="s">
        <v>23</v>
      </c>
      <c r="M31" s="14"/>
      <c r="N31" s="14"/>
      <c r="O31" s="14"/>
    </row>
    <row r="32" ht="24" customHeight="1" spans="1:15">
      <c r="A32" s="6"/>
      <c r="B32" s="6"/>
      <c r="C32" s="6"/>
      <c r="D32" s="6" t="s">
        <v>49</v>
      </c>
      <c r="E32" s="7">
        <v>18</v>
      </c>
      <c r="F32" s="7">
        <v>6.5395</v>
      </c>
      <c r="G32" s="7">
        <f t="shared" si="8"/>
        <v>117.711</v>
      </c>
      <c r="H32" s="7">
        <v>18</v>
      </c>
      <c r="I32" s="7">
        <v>6.5395</v>
      </c>
      <c r="J32" s="7">
        <f t="shared" si="9"/>
        <v>117.711</v>
      </c>
      <c r="K32" s="14"/>
      <c r="L32" s="6" t="s">
        <v>23</v>
      </c>
      <c r="M32" s="14"/>
      <c r="N32" s="14"/>
      <c r="O32" s="14"/>
    </row>
    <row r="33" ht="24" customHeight="1" spans="1:15">
      <c r="A33" s="6"/>
      <c r="B33" s="6"/>
      <c r="C33" s="6"/>
      <c r="D33" s="6" t="s">
        <v>50</v>
      </c>
      <c r="E33" s="7">
        <v>1</v>
      </c>
      <c r="F33" s="7">
        <v>5.857</v>
      </c>
      <c r="G33" s="7">
        <f t="shared" si="8"/>
        <v>5.857</v>
      </c>
      <c r="H33" s="7">
        <v>1</v>
      </c>
      <c r="I33" s="7">
        <v>5.857</v>
      </c>
      <c r="J33" s="7">
        <f t="shared" si="9"/>
        <v>5.857</v>
      </c>
      <c r="K33" s="14"/>
      <c r="L33" s="6" t="s">
        <v>23</v>
      </c>
      <c r="M33" s="14"/>
      <c r="N33" s="14"/>
      <c r="O33" s="14"/>
    </row>
    <row r="34" ht="24" customHeight="1" spans="1:15">
      <c r="A34" s="6"/>
      <c r="B34" s="6"/>
      <c r="C34" s="6"/>
      <c r="D34" s="6" t="s">
        <v>51</v>
      </c>
      <c r="E34" s="7">
        <v>1</v>
      </c>
      <c r="F34" s="7">
        <v>6.156</v>
      </c>
      <c r="G34" s="7">
        <f t="shared" si="8"/>
        <v>6.156</v>
      </c>
      <c r="H34" s="7">
        <v>1</v>
      </c>
      <c r="I34" s="7">
        <v>6.156</v>
      </c>
      <c r="J34" s="7">
        <f t="shared" si="9"/>
        <v>6.156</v>
      </c>
      <c r="K34" s="14"/>
      <c r="L34" s="6" t="s">
        <v>23</v>
      </c>
      <c r="M34" s="14"/>
      <c r="N34" s="14"/>
      <c r="O34" s="14"/>
    </row>
    <row r="35" ht="24" customHeight="1" spans="1:15">
      <c r="A35" s="6"/>
      <c r="B35" s="6"/>
      <c r="C35" s="6"/>
      <c r="D35" s="6" t="s">
        <v>52</v>
      </c>
      <c r="E35" s="7">
        <v>26</v>
      </c>
      <c r="F35" s="7">
        <v>5.857</v>
      </c>
      <c r="G35" s="7">
        <f t="shared" si="8"/>
        <v>152.282</v>
      </c>
      <c r="H35" s="7">
        <v>26</v>
      </c>
      <c r="I35" s="7">
        <v>5.857</v>
      </c>
      <c r="J35" s="7">
        <f t="shared" si="9"/>
        <v>152.282</v>
      </c>
      <c r="K35" s="14"/>
      <c r="L35" s="6" t="s">
        <v>23</v>
      </c>
      <c r="M35" s="14"/>
      <c r="N35" s="14"/>
      <c r="O35" s="14"/>
    </row>
    <row r="36" ht="24" customHeight="1" spans="1:15">
      <c r="A36" s="6"/>
      <c r="B36" s="6"/>
      <c r="C36" s="6"/>
      <c r="D36" s="6" t="s">
        <v>53</v>
      </c>
      <c r="E36" s="7">
        <v>2</v>
      </c>
      <c r="F36" s="7">
        <v>10</v>
      </c>
      <c r="G36" s="7">
        <f t="shared" si="8"/>
        <v>20</v>
      </c>
      <c r="H36" s="7">
        <v>2</v>
      </c>
      <c r="I36" s="7">
        <v>10</v>
      </c>
      <c r="J36" s="7">
        <f t="shared" si="9"/>
        <v>20</v>
      </c>
      <c r="K36" s="14"/>
      <c r="L36" s="6" t="s">
        <v>23</v>
      </c>
      <c r="M36" s="14"/>
      <c r="N36" s="14"/>
      <c r="O36" s="14"/>
    </row>
    <row r="37" ht="24" customHeight="1" spans="1:15">
      <c r="A37" s="6"/>
      <c r="B37" s="6"/>
      <c r="C37" s="6"/>
      <c r="D37" s="6" t="s">
        <v>54</v>
      </c>
      <c r="E37" s="7">
        <v>1</v>
      </c>
      <c r="F37" s="7">
        <v>5.4</v>
      </c>
      <c r="G37" s="7">
        <f t="shared" si="8"/>
        <v>5.4</v>
      </c>
      <c r="H37" s="7">
        <v>1</v>
      </c>
      <c r="I37" s="7">
        <v>5.4</v>
      </c>
      <c r="J37" s="7">
        <f t="shared" si="9"/>
        <v>5.4</v>
      </c>
      <c r="K37" s="14"/>
      <c r="L37" s="6" t="s">
        <v>23</v>
      </c>
      <c r="M37" s="14"/>
      <c r="N37" s="14"/>
      <c r="O37" s="14"/>
    </row>
    <row r="38" ht="24" customHeight="1" spans="1:15">
      <c r="A38" s="6"/>
      <c r="B38" s="6"/>
      <c r="C38" s="6"/>
      <c r="D38" s="6" t="s">
        <v>55</v>
      </c>
      <c r="E38" s="7">
        <v>4</v>
      </c>
      <c r="F38" s="7">
        <v>5.4</v>
      </c>
      <c r="G38" s="7">
        <f t="shared" si="8"/>
        <v>21.6</v>
      </c>
      <c r="H38" s="7">
        <v>4</v>
      </c>
      <c r="I38" s="7">
        <v>5.4</v>
      </c>
      <c r="J38" s="7">
        <f t="shared" si="9"/>
        <v>21.6</v>
      </c>
      <c r="K38" s="14"/>
      <c r="L38" s="6" t="s">
        <v>23</v>
      </c>
      <c r="M38" s="14"/>
      <c r="N38" s="14"/>
      <c r="O38" s="14"/>
    </row>
    <row r="39" ht="24" customHeight="1" spans="1:15">
      <c r="A39" s="6"/>
      <c r="B39" s="6"/>
      <c r="C39" s="6"/>
      <c r="D39" s="6" t="s">
        <v>56</v>
      </c>
      <c r="E39" s="7">
        <v>3</v>
      </c>
      <c r="F39" s="7">
        <v>6.05</v>
      </c>
      <c r="G39" s="7">
        <f t="shared" si="8"/>
        <v>18.15</v>
      </c>
      <c r="H39" s="7">
        <v>3</v>
      </c>
      <c r="I39" s="7">
        <v>6.05</v>
      </c>
      <c r="J39" s="7">
        <f t="shared" si="9"/>
        <v>18.15</v>
      </c>
      <c r="K39" s="14"/>
      <c r="L39" s="6" t="s">
        <v>23</v>
      </c>
      <c r="M39" s="14"/>
      <c r="N39" s="14"/>
      <c r="O39" s="14"/>
    </row>
    <row r="40" ht="24" customHeight="1" spans="1:15">
      <c r="A40" s="6"/>
      <c r="B40" s="6"/>
      <c r="C40" s="6"/>
      <c r="D40" s="6" t="s">
        <v>57</v>
      </c>
      <c r="E40" s="7">
        <v>1891</v>
      </c>
      <c r="F40" s="7">
        <v>6.05</v>
      </c>
      <c r="G40" s="7">
        <f t="shared" si="8"/>
        <v>11440.55</v>
      </c>
      <c r="H40" s="7">
        <v>1866</v>
      </c>
      <c r="I40" s="7">
        <v>6.05</v>
      </c>
      <c r="J40" s="7">
        <f t="shared" si="9"/>
        <v>11289.3</v>
      </c>
      <c r="K40" s="14"/>
      <c r="L40" s="7" t="s">
        <v>58</v>
      </c>
      <c r="M40" s="14"/>
      <c r="N40" s="14"/>
      <c r="O40" s="14"/>
    </row>
    <row r="41" ht="24" customHeight="1" spans="1:15">
      <c r="A41" s="8" t="s">
        <v>59</v>
      </c>
      <c r="B41" s="9" t="s">
        <v>18</v>
      </c>
      <c r="C41" s="10"/>
      <c r="D41" s="11"/>
      <c r="E41" s="7">
        <f t="shared" ref="E41:J41" si="10">SUM(E42:E55)/2</f>
        <v>168</v>
      </c>
      <c r="F41" s="7"/>
      <c r="G41" s="7">
        <f t="shared" si="10"/>
        <v>1392.683</v>
      </c>
      <c r="H41" s="7">
        <f t="shared" si="10"/>
        <v>165</v>
      </c>
      <c r="I41" s="7"/>
      <c r="J41" s="7">
        <f t="shared" si="10"/>
        <v>1367.2816</v>
      </c>
      <c r="K41" s="14">
        <f>K42</f>
        <v>1367</v>
      </c>
      <c r="L41" s="14"/>
      <c r="M41" s="14">
        <f>M42</f>
        <v>0</v>
      </c>
      <c r="N41" s="14">
        <f>N42</f>
        <v>0</v>
      </c>
      <c r="O41" s="14">
        <f>O42</f>
        <v>1367</v>
      </c>
    </row>
    <row r="42" ht="24" customHeight="1" spans="1:15">
      <c r="A42" s="12"/>
      <c r="B42" s="6">
        <v>1</v>
      </c>
      <c r="C42" s="6" t="s">
        <v>60</v>
      </c>
      <c r="D42" s="6" t="s">
        <v>20</v>
      </c>
      <c r="E42" s="7">
        <f t="shared" ref="E42:J42" si="11">SUM(E43:E55)</f>
        <v>168</v>
      </c>
      <c r="F42" s="7"/>
      <c r="G42" s="7">
        <f t="shared" si="11"/>
        <v>1392.683</v>
      </c>
      <c r="H42" s="7">
        <f t="shared" si="11"/>
        <v>165</v>
      </c>
      <c r="I42" s="7"/>
      <c r="J42" s="7">
        <f t="shared" si="11"/>
        <v>1367.2816</v>
      </c>
      <c r="K42" s="6">
        <f>ROUND(J42,0)</f>
        <v>1367</v>
      </c>
      <c r="L42" s="6"/>
      <c r="M42" s="14">
        <v>0</v>
      </c>
      <c r="N42" s="14">
        <f>M42</f>
        <v>0</v>
      </c>
      <c r="O42" s="14">
        <f>K42-N42</f>
        <v>1367</v>
      </c>
    </row>
    <row r="43" ht="24" customHeight="1" spans="1:15">
      <c r="A43" s="12"/>
      <c r="B43" s="6"/>
      <c r="C43" s="6"/>
      <c r="D43" s="6" t="s">
        <v>61</v>
      </c>
      <c r="E43" s="7">
        <v>3</v>
      </c>
      <c r="F43" s="7">
        <v>6.0416</v>
      </c>
      <c r="G43" s="7">
        <f t="shared" ref="G43:G55" si="12">E43*F43</f>
        <v>18.1248</v>
      </c>
      <c r="H43" s="7">
        <v>3</v>
      </c>
      <c r="I43" s="7">
        <v>6.0416</v>
      </c>
      <c r="J43" s="7">
        <f t="shared" ref="J43:J55" si="13">H43*I43</f>
        <v>18.1248</v>
      </c>
      <c r="K43" s="14"/>
      <c r="L43" s="6" t="s">
        <v>23</v>
      </c>
      <c r="M43" s="14"/>
      <c r="N43" s="14"/>
      <c r="O43" s="14"/>
    </row>
    <row r="44" ht="24" customHeight="1" spans="1:15">
      <c r="A44" s="12"/>
      <c r="B44" s="6"/>
      <c r="C44" s="6"/>
      <c r="D44" s="6" t="s">
        <v>62</v>
      </c>
      <c r="E44" s="7">
        <v>1</v>
      </c>
      <c r="F44" s="7">
        <v>14.9</v>
      </c>
      <c r="G44" s="7">
        <f t="shared" si="12"/>
        <v>14.9</v>
      </c>
      <c r="H44" s="7">
        <v>1</v>
      </c>
      <c r="I44" s="7">
        <v>14.9</v>
      </c>
      <c r="J44" s="7">
        <f t="shared" si="13"/>
        <v>14.9</v>
      </c>
      <c r="K44" s="14"/>
      <c r="L44" s="6" t="s">
        <v>23</v>
      </c>
      <c r="M44" s="14"/>
      <c r="N44" s="14"/>
      <c r="O44" s="14"/>
    </row>
    <row r="45" ht="24" customHeight="1" spans="1:15">
      <c r="A45" s="12"/>
      <c r="B45" s="6"/>
      <c r="C45" s="6"/>
      <c r="D45" s="6" t="s">
        <v>63</v>
      </c>
      <c r="E45" s="7">
        <v>1</v>
      </c>
      <c r="F45" s="7">
        <v>14.9</v>
      </c>
      <c r="G45" s="7">
        <f t="shared" si="12"/>
        <v>14.9</v>
      </c>
      <c r="H45" s="7">
        <v>1</v>
      </c>
      <c r="I45" s="7">
        <v>14.9</v>
      </c>
      <c r="J45" s="7">
        <f t="shared" si="13"/>
        <v>14.9</v>
      </c>
      <c r="K45" s="14"/>
      <c r="L45" s="6" t="s">
        <v>23</v>
      </c>
      <c r="M45" s="14"/>
      <c r="N45" s="14"/>
      <c r="O45" s="14"/>
    </row>
    <row r="46" ht="24" customHeight="1" spans="1:15">
      <c r="A46" s="12"/>
      <c r="B46" s="6"/>
      <c r="C46" s="6"/>
      <c r="D46" s="6" t="s">
        <v>64</v>
      </c>
      <c r="E46" s="7">
        <v>27</v>
      </c>
      <c r="F46" s="7">
        <v>9.796</v>
      </c>
      <c r="G46" s="7">
        <f t="shared" si="12"/>
        <v>264.492</v>
      </c>
      <c r="H46" s="7">
        <v>26</v>
      </c>
      <c r="I46" s="7">
        <v>9.796</v>
      </c>
      <c r="J46" s="7">
        <f t="shared" si="13"/>
        <v>254.696</v>
      </c>
      <c r="K46" s="14"/>
      <c r="L46" s="7" t="s">
        <v>65</v>
      </c>
      <c r="M46" s="14"/>
      <c r="N46" s="14"/>
      <c r="O46" s="14"/>
    </row>
    <row r="47" ht="24" customHeight="1" spans="1:15">
      <c r="A47" s="12"/>
      <c r="B47" s="6"/>
      <c r="C47" s="6"/>
      <c r="D47" s="6" t="s">
        <v>66</v>
      </c>
      <c r="E47" s="7">
        <v>1</v>
      </c>
      <c r="F47" s="7">
        <v>6.156</v>
      </c>
      <c r="G47" s="7">
        <f t="shared" si="12"/>
        <v>6.156</v>
      </c>
      <c r="H47" s="7">
        <v>1</v>
      </c>
      <c r="I47" s="7">
        <v>6.156</v>
      </c>
      <c r="J47" s="7">
        <f t="shared" si="13"/>
        <v>6.156</v>
      </c>
      <c r="K47" s="14"/>
      <c r="L47" s="6" t="s">
        <v>23</v>
      </c>
      <c r="M47" s="14"/>
      <c r="N47" s="14"/>
      <c r="O47" s="14"/>
    </row>
    <row r="48" ht="24" customHeight="1" spans="1:15">
      <c r="A48" s="12"/>
      <c r="B48" s="6"/>
      <c r="C48" s="6"/>
      <c r="D48" s="6" t="s">
        <v>67</v>
      </c>
      <c r="E48" s="7">
        <v>3</v>
      </c>
      <c r="F48" s="7">
        <v>6.0416</v>
      </c>
      <c r="G48" s="7">
        <f t="shared" si="12"/>
        <v>18.1248</v>
      </c>
      <c r="H48" s="7">
        <v>3</v>
      </c>
      <c r="I48" s="7">
        <v>6.0416</v>
      </c>
      <c r="J48" s="7">
        <f t="shared" si="13"/>
        <v>18.1248</v>
      </c>
      <c r="K48" s="14"/>
      <c r="L48" s="6" t="s">
        <v>23</v>
      </c>
      <c r="M48" s="14"/>
      <c r="N48" s="14"/>
      <c r="O48" s="14"/>
    </row>
    <row r="49" ht="24" customHeight="1" spans="1:15">
      <c r="A49" s="12"/>
      <c r="B49" s="6"/>
      <c r="C49" s="6"/>
      <c r="D49" s="6" t="s">
        <v>68</v>
      </c>
      <c r="E49" s="7">
        <v>31</v>
      </c>
      <c r="F49" s="7">
        <v>7.0894</v>
      </c>
      <c r="G49" s="7">
        <f t="shared" si="12"/>
        <v>219.7714</v>
      </c>
      <c r="H49" s="7">
        <v>30</v>
      </c>
      <c r="I49" s="7">
        <v>7.0894</v>
      </c>
      <c r="J49" s="7">
        <f t="shared" si="13"/>
        <v>212.682</v>
      </c>
      <c r="K49" s="14"/>
      <c r="L49" s="7" t="s">
        <v>65</v>
      </c>
      <c r="M49" s="14"/>
      <c r="N49" s="14"/>
      <c r="O49" s="14"/>
    </row>
    <row r="50" ht="24" customHeight="1" spans="1:15">
      <c r="A50" s="12"/>
      <c r="B50" s="6"/>
      <c r="C50" s="6"/>
      <c r="D50" s="6" t="s">
        <v>69</v>
      </c>
      <c r="E50" s="7">
        <v>7</v>
      </c>
      <c r="F50" s="7">
        <v>6.156</v>
      </c>
      <c r="G50" s="7">
        <f t="shared" si="12"/>
        <v>43.092</v>
      </c>
      <c r="H50" s="7">
        <v>7</v>
      </c>
      <c r="I50" s="7">
        <v>6.156</v>
      </c>
      <c r="J50" s="7">
        <f t="shared" si="13"/>
        <v>43.092</v>
      </c>
      <c r="K50" s="14"/>
      <c r="L50" s="6" t="s">
        <v>23</v>
      </c>
      <c r="M50" s="14"/>
      <c r="N50" s="14"/>
      <c r="O50" s="14"/>
    </row>
    <row r="51" ht="24" customHeight="1" spans="1:15">
      <c r="A51" s="12"/>
      <c r="B51" s="6"/>
      <c r="C51" s="6"/>
      <c r="D51" s="6" t="s">
        <v>70</v>
      </c>
      <c r="E51" s="7">
        <v>10</v>
      </c>
      <c r="F51" s="7">
        <v>7.0894</v>
      </c>
      <c r="G51" s="7">
        <f t="shared" si="12"/>
        <v>70.894</v>
      </c>
      <c r="H51" s="7">
        <v>10</v>
      </c>
      <c r="I51" s="7">
        <v>7.0894</v>
      </c>
      <c r="J51" s="7">
        <f t="shared" si="13"/>
        <v>70.894</v>
      </c>
      <c r="K51" s="14"/>
      <c r="L51" s="6" t="s">
        <v>23</v>
      </c>
      <c r="M51" s="14"/>
      <c r="N51" s="14"/>
      <c r="O51" s="14"/>
    </row>
    <row r="52" ht="24" customHeight="1" spans="1:15">
      <c r="A52" s="12"/>
      <c r="B52" s="6"/>
      <c r="C52" s="6"/>
      <c r="D52" s="6" t="s">
        <v>71</v>
      </c>
      <c r="E52" s="7">
        <v>10</v>
      </c>
      <c r="F52" s="7">
        <v>6.39</v>
      </c>
      <c r="G52" s="7">
        <f t="shared" si="12"/>
        <v>63.9</v>
      </c>
      <c r="H52" s="7">
        <v>10</v>
      </c>
      <c r="I52" s="7">
        <v>6.39</v>
      </c>
      <c r="J52" s="7">
        <f t="shared" si="13"/>
        <v>63.9</v>
      </c>
      <c r="K52" s="14"/>
      <c r="L52" s="6" t="s">
        <v>23</v>
      </c>
      <c r="M52" s="14"/>
      <c r="N52" s="14"/>
      <c r="O52" s="14"/>
    </row>
    <row r="53" ht="24" customHeight="1" spans="1:15">
      <c r="A53" s="12"/>
      <c r="B53" s="6"/>
      <c r="C53" s="6"/>
      <c r="D53" s="6" t="s">
        <v>72</v>
      </c>
      <c r="E53" s="7">
        <v>17</v>
      </c>
      <c r="F53" s="7">
        <v>9.796</v>
      </c>
      <c r="G53" s="7">
        <f t="shared" si="12"/>
        <v>166.532</v>
      </c>
      <c r="H53" s="7">
        <v>17</v>
      </c>
      <c r="I53" s="7">
        <v>9.796</v>
      </c>
      <c r="J53" s="7">
        <f t="shared" si="13"/>
        <v>166.532</v>
      </c>
      <c r="K53" s="14"/>
      <c r="L53" s="6" t="s">
        <v>23</v>
      </c>
      <c r="M53" s="14"/>
      <c r="N53" s="14"/>
      <c r="O53" s="14"/>
    </row>
    <row r="54" ht="24" customHeight="1" spans="1:15">
      <c r="A54" s="12"/>
      <c r="B54" s="6"/>
      <c r="C54" s="6"/>
      <c r="D54" s="6" t="s">
        <v>73</v>
      </c>
      <c r="E54" s="7">
        <v>56</v>
      </c>
      <c r="F54" s="7">
        <v>8.516</v>
      </c>
      <c r="G54" s="7">
        <f t="shared" si="12"/>
        <v>476.896</v>
      </c>
      <c r="H54" s="7">
        <v>55</v>
      </c>
      <c r="I54" s="7">
        <v>8.516</v>
      </c>
      <c r="J54" s="7">
        <f t="shared" si="13"/>
        <v>468.38</v>
      </c>
      <c r="K54" s="14"/>
      <c r="L54" s="7" t="s">
        <v>74</v>
      </c>
      <c r="M54" s="14"/>
      <c r="N54" s="14"/>
      <c r="O54" s="14"/>
    </row>
    <row r="55" ht="24" customHeight="1" spans="1:15">
      <c r="A55" s="13"/>
      <c r="B55" s="6"/>
      <c r="C55" s="8"/>
      <c r="D55" s="8" t="s">
        <v>75</v>
      </c>
      <c r="E55" s="7">
        <v>1</v>
      </c>
      <c r="F55" s="7">
        <v>14.9</v>
      </c>
      <c r="G55" s="7">
        <f t="shared" si="12"/>
        <v>14.9</v>
      </c>
      <c r="H55" s="7">
        <v>1</v>
      </c>
      <c r="I55" s="7">
        <v>14.9</v>
      </c>
      <c r="J55" s="7">
        <f t="shared" si="13"/>
        <v>14.9</v>
      </c>
      <c r="K55" s="14"/>
      <c r="L55" s="6" t="s">
        <v>23</v>
      </c>
      <c r="M55" s="14"/>
      <c r="N55" s="14"/>
      <c r="O55" s="14"/>
    </row>
    <row r="56" ht="24" customHeight="1" spans="1:15">
      <c r="A56" s="12" t="s">
        <v>76</v>
      </c>
      <c r="B56" s="14" t="s">
        <v>18</v>
      </c>
      <c r="C56" s="14"/>
      <c r="D56" s="14"/>
      <c r="E56" s="7">
        <f t="shared" ref="E56:J56" si="14">SUM(E57:E60)/2</f>
        <v>154</v>
      </c>
      <c r="F56" s="7"/>
      <c r="G56" s="7">
        <f t="shared" si="14"/>
        <v>414.8286</v>
      </c>
      <c r="H56" s="7">
        <f t="shared" si="14"/>
        <v>152</v>
      </c>
      <c r="I56" s="7"/>
      <c r="J56" s="7">
        <f t="shared" si="14"/>
        <v>410.4222</v>
      </c>
      <c r="K56" s="14">
        <f>K57</f>
        <v>410</v>
      </c>
      <c r="L56" s="14"/>
      <c r="M56" s="14">
        <f>M57</f>
        <v>0</v>
      </c>
      <c r="N56" s="14">
        <f>N57</f>
        <v>0</v>
      </c>
      <c r="O56" s="14">
        <f>O57</f>
        <v>410</v>
      </c>
    </row>
    <row r="57" ht="24" customHeight="1" spans="1:15">
      <c r="A57" s="12"/>
      <c r="B57" s="6">
        <v>1</v>
      </c>
      <c r="C57" s="6" t="s">
        <v>77</v>
      </c>
      <c r="D57" s="6" t="s">
        <v>20</v>
      </c>
      <c r="E57" s="7">
        <f t="shared" ref="E57:J57" si="15">SUM(E58:E60)</f>
        <v>154</v>
      </c>
      <c r="F57" s="7"/>
      <c r="G57" s="7">
        <f t="shared" si="15"/>
        <v>414.8286</v>
      </c>
      <c r="H57" s="7">
        <f t="shared" si="15"/>
        <v>152</v>
      </c>
      <c r="I57" s="7"/>
      <c r="J57" s="7">
        <f t="shared" si="15"/>
        <v>410.4222</v>
      </c>
      <c r="K57" s="6">
        <f>ROUND(J57,0)</f>
        <v>410</v>
      </c>
      <c r="L57" s="6"/>
      <c r="M57" s="14">
        <v>0</v>
      </c>
      <c r="N57" s="14">
        <f>M57</f>
        <v>0</v>
      </c>
      <c r="O57" s="14">
        <f>K57-N57</f>
        <v>410</v>
      </c>
    </row>
    <row r="58" ht="24" customHeight="1" spans="1:15">
      <c r="A58" s="12"/>
      <c r="B58" s="6"/>
      <c r="C58" s="6"/>
      <c r="D58" s="6" t="s">
        <v>78</v>
      </c>
      <c r="E58" s="7">
        <v>1</v>
      </c>
      <c r="F58" s="7">
        <v>1.5552</v>
      </c>
      <c r="G58" s="7">
        <f>E58*F58</f>
        <v>1.5552</v>
      </c>
      <c r="H58" s="7">
        <v>1</v>
      </c>
      <c r="I58" s="7">
        <v>1.5552</v>
      </c>
      <c r="J58" s="7">
        <f>H58*I58</f>
        <v>1.5552</v>
      </c>
      <c r="K58" s="14"/>
      <c r="L58" s="6" t="s">
        <v>23</v>
      </c>
      <c r="M58" s="14"/>
      <c r="N58" s="14"/>
      <c r="O58" s="14"/>
    </row>
    <row r="59" ht="24" customHeight="1" spans="1:15">
      <c r="A59" s="12"/>
      <c r="B59" s="6"/>
      <c r="C59" s="6"/>
      <c r="D59" s="6" t="s">
        <v>78</v>
      </c>
      <c r="E59" s="7">
        <v>132</v>
      </c>
      <c r="F59" s="7">
        <v>2.2032</v>
      </c>
      <c r="G59" s="7">
        <f>E59*F59</f>
        <v>290.8224</v>
      </c>
      <c r="H59" s="7">
        <v>130</v>
      </c>
      <c r="I59" s="7">
        <v>2.2032</v>
      </c>
      <c r="J59" s="7">
        <f>H59*I59</f>
        <v>286.416</v>
      </c>
      <c r="K59" s="14"/>
      <c r="L59" s="7" t="s">
        <v>79</v>
      </c>
      <c r="M59" s="14"/>
      <c r="N59" s="14"/>
      <c r="O59" s="14"/>
    </row>
    <row r="60" ht="24" customHeight="1" spans="1:15">
      <c r="A60" s="13"/>
      <c r="B60" s="6"/>
      <c r="C60" s="6"/>
      <c r="D60" s="6" t="s">
        <v>80</v>
      </c>
      <c r="E60" s="7">
        <v>21</v>
      </c>
      <c r="F60" s="7">
        <v>5.831</v>
      </c>
      <c r="G60" s="7">
        <f>E60*F60</f>
        <v>122.451</v>
      </c>
      <c r="H60" s="7">
        <v>21</v>
      </c>
      <c r="I60" s="7">
        <v>5.831</v>
      </c>
      <c r="J60" s="7">
        <f>H60*I60</f>
        <v>122.451</v>
      </c>
      <c r="K60" s="14"/>
      <c r="L60" s="6" t="s">
        <v>23</v>
      </c>
      <c r="M60" s="14"/>
      <c r="N60" s="14"/>
      <c r="O60" s="14"/>
    </row>
    <row r="61" ht="24" customHeight="1" spans="1:15">
      <c r="A61" s="12" t="s">
        <v>81</v>
      </c>
      <c r="B61" s="9" t="s">
        <v>18</v>
      </c>
      <c r="C61" s="10"/>
      <c r="D61" s="11"/>
      <c r="E61" s="7">
        <f t="shared" ref="E61:J61" si="16">SUM(E62:E63)/2</f>
        <v>152</v>
      </c>
      <c r="F61" s="7"/>
      <c r="G61" s="7">
        <f t="shared" si="16"/>
        <v>665.76</v>
      </c>
      <c r="H61" s="7">
        <f t="shared" si="16"/>
        <v>0</v>
      </c>
      <c r="I61" s="7"/>
      <c r="J61" s="7">
        <f t="shared" si="16"/>
        <v>0</v>
      </c>
      <c r="K61" s="14">
        <f>K62</f>
        <v>0</v>
      </c>
      <c r="L61" s="14"/>
      <c r="M61" s="14">
        <f>M62</f>
        <v>0</v>
      </c>
      <c r="N61" s="14">
        <f>N62</f>
        <v>0</v>
      </c>
      <c r="O61" s="14">
        <f>O62</f>
        <v>0</v>
      </c>
    </row>
    <row r="62" ht="24" customHeight="1" spans="1:15">
      <c r="A62" s="12"/>
      <c r="B62" s="6">
        <v>1</v>
      </c>
      <c r="C62" s="6" t="s">
        <v>82</v>
      </c>
      <c r="D62" s="6" t="s">
        <v>20</v>
      </c>
      <c r="E62" s="7">
        <f t="shared" ref="E62:J62" si="17">SUM(E63)</f>
        <v>152</v>
      </c>
      <c r="F62" s="7"/>
      <c r="G62" s="7">
        <f t="shared" si="17"/>
        <v>665.76</v>
      </c>
      <c r="H62" s="7">
        <f t="shared" si="17"/>
        <v>0</v>
      </c>
      <c r="I62" s="7"/>
      <c r="J62" s="7">
        <f t="shared" si="17"/>
        <v>0</v>
      </c>
      <c r="K62" s="6">
        <f>ROUND(J62,0)</f>
        <v>0</v>
      </c>
      <c r="L62" s="6"/>
      <c r="M62" s="14">
        <v>0</v>
      </c>
      <c r="N62" s="14">
        <f>M62</f>
        <v>0</v>
      </c>
      <c r="O62" s="14">
        <f>K62-N62</f>
        <v>0</v>
      </c>
    </row>
    <row r="63" ht="24" customHeight="1" spans="1:15">
      <c r="A63" s="13"/>
      <c r="B63" s="6"/>
      <c r="C63" s="6"/>
      <c r="D63" s="6" t="s">
        <v>83</v>
      </c>
      <c r="E63" s="7">
        <v>152</v>
      </c>
      <c r="F63" s="7">
        <v>4.38</v>
      </c>
      <c r="G63" s="7">
        <f>E63*F63</f>
        <v>665.76</v>
      </c>
      <c r="H63" s="7">
        <v>0</v>
      </c>
      <c r="I63" s="7">
        <v>0</v>
      </c>
      <c r="J63" s="7">
        <f>H63*I63</f>
        <v>0</v>
      </c>
      <c r="K63" s="14"/>
      <c r="L63" s="7" t="s">
        <v>84</v>
      </c>
      <c r="M63" s="14"/>
      <c r="N63" s="14"/>
      <c r="O63" s="14"/>
    </row>
    <row r="64" ht="24" customHeight="1" spans="1:15">
      <c r="A64" s="12" t="s">
        <v>85</v>
      </c>
      <c r="B64" s="9" t="s">
        <v>18</v>
      </c>
      <c r="C64" s="10"/>
      <c r="D64" s="11"/>
      <c r="E64" s="7">
        <f t="shared" ref="E64:J64" si="18">SUM(E65:E79)/2</f>
        <v>367</v>
      </c>
      <c r="F64" s="7"/>
      <c r="G64" s="7">
        <f t="shared" si="18"/>
        <v>2005.72</v>
      </c>
      <c r="H64" s="7">
        <f t="shared" si="18"/>
        <v>367</v>
      </c>
      <c r="I64" s="7"/>
      <c r="J64" s="7">
        <f t="shared" si="18"/>
        <v>2005.72</v>
      </c>
      <c r="K64" s="14">
        <f>K65</f>
        <v>2006</v>
      </c>
      <c r="L64" s="14"/>
      <c r="M64" s="14">
        <f>M65</f>
        <v>0</v>
      </c>
      <c r="N64" s="14">
        <f>N65</f>
        <v>0</v>
      </c>
      <c r="O64" s="14">
        <f>O65</f>
        <v>2006</v>
      </c>
    </row>
    <row r="65" ht="24" customHeight="1" spans="1:15">
      <c r="A65" s="12"/>
      <c r="B65" s="6">
        <v>1</v>
      </c>
      <c r="C65" s="6" t="s">
        <v>86</v>
      </c>
      <c r="D65" s="6" t="s">
        <v>20</v>
      </c>
      <c r="E65" s="7">
        <f t="shared" ref="E65:J65" si="19">SUM(E66:E79)</f>
        <v>367</v>
      </c>
      <c r="F65" s="7"/>
      <c r="G65" s="7">
        <f t="shared" si="19"/>
        <v>2005.72</v>
      </c>
      <c r="H65" s="7">
        <f t="shared" si="19"/>
        <v>367</v>
      </c>
      <c r="I65" s="7"/>
      <c r="J65" s="7">
        <f t="shared" si="19"/>
        <v>2005.72</v>
      </c>
      <c r="K65" s="6">
        <f>ROUND(J65,0)</f>
        <v>2006</v>
      </c>
      <c r="L65" s="6"/>
      <c r="M65" s="14">
        <v>0</v>
      </c>
      <c r="N65" s="14">
        <f>M65</f>
        <v>0</v>
      </c>
      <c r="O65" s="14">
        <f>K65-N65</f>
        <v>2006</v>
      </c>
    </row>
    <row r="66" ht="24" customHeight="1" spans="1:15">
      <c r="A66" s="12"/>
      <c r="B66" s="6"/>
      <c r="C66" s="6"/>
      <c r="D66" s="6" t="s">
        <v>87</v>
      </c>
      <c r="E66" s="7">
        <v>25</v>
      </c>
      <c r="F66" s="7">
        <v>3.15</v>
      </c>
      <c r="G66" s="7">
        <f t="shared" ref="G66:G79" si="20">E66*F66</f>
        <v>78.75</v>
      </c>
      <c r="H66" s="7">
        <v>25</v>
      </c>
      <c r="I66" s="7">
        <v>3.15</v>
      </c>
      <c r="J66" s="7">
        <f t="shared" ref="J66:J79" si="21">H66*I66</f>
        <v>78.75</v>
      </c>
      <c r="K66" s="14"/>
      <c r="L66" s="6" t="s">
        <v>23</v>
      </c>
      <c r="M66" s="14"/>
      <c r="N66" s="14"/>
      <c r="O66" s="14"/>
    </row>
    <row r="67" ht="24" customHeight="1" spans="1:15">
      <c r="A67" s="12"/>
      <c r="B67" s="6"/>
      <c r="C67" s="6"/>
      <c r="D67" s="6" t="s">
        <v>88</v>
      </c>
      <c r="E67" s="7">
        <v>1</v>
      </c>
      <c r="F67" s="7">
        <v>6.5604</v>
      </c>
      <c r="G67" s="7">
        <f t="shared" si="20"/>
        <v>6.5604</v>
      </c>
      <c r="H67" s="7">
        <v>1</v>
      </c>
      <c r="I67" s="7">
        <v>6.5604</v>
      </c>
      <c r="J67" s="7">
        <f t="shared" si="21"/>
        <v>6.5604</v>
      </c>
      <c r="K67" s="14"/>
      <c r="L67" s="6" t="s">
        <v>23</v>
      </c>
      <c r="M67" s="14"/>
      <c r="N67" s="14"/>
      <c r="O67" s="14"/>
    </row>
    <row r="68" ht="24" customHeight="1" spans="1:15">
      <c r="A68" s="12"/>
      <c r="B68" s="6"/>
      <c r="C68" s="6"/>
      <c r="D68" s="6" t="s">
        <v>89</v>
      </c>
      <c r="E68" s="7">
        <v>30</v>
      </c>
      <c r="F68" s="7">
        <v>20.9412</v>
      </c>
      <c r="G68" s="7">
        <f t="shared" si="20"/>
        <v>628.236</v>
      </c>
      <c r="H68" s="7">
        <v>30</v>
      </c>
      <c r="I68" s="7">
        <v>20.9412</v>
      </c>
      <c r="J68" s="7">
        <f t="shared" si="21"/>
        <v>628.236</v>
      </c>
      <c r="K68" s="14"/>
      <c r="L68" s="6" t="s">
        <v>23</v>
      </c>
      <c r="M68" s="14"/>
      <c r="N68" s="14"/>
      <c r="O68" s="14"/>
    </row>
    <row r="69" ht="24" customHeight="1" spans="1:15">
      <c r="A69" s="12"/>
      <c r="B69" s="6"/>
      <c r="C69" s="6"/>
      <c r="D69" s="6" t="s">
        <v>90</v>
      </c>
      <c r="E69" s="7">
        <v>43</v>
      </c>
      <c r="F69" s="7">
        <v>1.7</v>
      </c>
      <c r="G69" s="7">
        <f t="shared" si="20"/>
        <v>73.1</v>
      </c>
      <c r="H69" s="7">
        <v>43</v>
      </c>
      <c r="I69" s="7">
        <v>1.7</v>
      </c>
      <c r="J69" s="7">
        <f t="shared" si="21"/>
        <v>73.1</v>
      </c>
      <c r="K69" s="14"/>
      <c r="L69" s="6" t="s">
        <v>23</v>
      </c>
      <c r="M69" s="14"/>
      <c r="N69" s="14"/>
      <c r="O69" s="14"/>
    </row>
    <row r="70" ht="24" customHeight="1" spans="1:15">
      <c r="A70" s="12"/>
      <c r="B70" s="6"/>
      <c r="C70" s="6"/>
      <c r="D70" s="6" t="s">
        <v>90</v>
      </c>
      <c r="E70" s="7">
        <v>101</v>
      </c>
      <c r="F70" s="7">
        <v>3.388</v>
      </c>
      <c r="G70" s="7">
        <f t="shared" si="20"/>
        <v>342.188</v>
      </c>
      <c r="H70" s="7">
        <v>101</v>
      </c>
      <c r="I70" s="7">
        <v>3.388</v>
      </c>
      <c r="J70" s="7">
        <f t="shared" si="21"/>
        <v>342.188</v>
      </c>
      <c r="K70" s="14"/>
      <c r="L70" s="6" t="s">
        <v>23</v>
      </c>
      <c r="M70" s="14"/>
      <c r="N70" s="14"/>
      <c r="O70" s="14"/>
    </row>
    <row r="71" ht="24" customHeight="1" spans="1:15">
      <c r="A71" s="12"/>
      <c r="B71" s="6"/>
      <c r="C71" s="6"/>
      <c r="D71" s="6" t="s">
        <v>90</v>
      </c>
      <c r="E71" s="7">
        <v>19</v>
      </c>
      <c r="F71" s="7">
        <v>4.84</v>
      </c>
      <c r="G71" s="7">
        <f t="shared" si="20"/>
        <v>91.96</v>
      </c>
      <c r="H71" s="7">
        <v>19</v>
      </c>
      <c r="I71" s="7">
        <v>4.84</v>
      </c>
      <c r="J71" s="7">
        <f t="shared" si="21"/>
        <v>91.96</v>
      </c>
      <c r="K71" s="14"/>
      <c r="L71" s="6" t="s">
        <v>23</v>
      </c>
      <c r="M71" s="14"/>
      <c r="N71" s="14"/>
      <c r="O71" s="14"/>
    </row>
    <row r="72" ht="24" customHeight="1" spans="1:15">
      <c r="A72" s="12"/>
      <c r="B72" s="6"/>
      <c r="C72" s="6"/>
      <c r="D72" s="6" t="s">
        <v>91</v>
      </c>
      <c r="E72" s="7">
        <v>29</v>
      </c>
      <c r="F72" s="7">
        <v>4.5</v>
      </c>
      <c r="G72" s="7">
        <f t="shared" si="20"/>
        <v>130.5</v>
      </c>
      <c r="H72" s="7">
        <v>29</v>
      </c>
      <c r="I72" s="7">
        <v>4.5</v>
      </c>
      <c r="J72" s="7">
        <f t="shared" si="21"/>
        <v>130.5</v>
      </c>
      <c r="K72" s="14"/>
      <c r="L72" s="6" t="s">
        <v>23</v>
      </c>
      <c r="M72" s="14"/>
      <c r="N72" s="14"/>
      <c r="O72" s="14"/>
    </row>
    <row r="73" ht="24" customHeight="1" spans="1:15">
      <c r="A73" s="12"/>
      <c r="B73" s="6"/>
      <c r="C73" s="6"/>
      <c r="D73" s="6" t="s">
        <v>92</v>
      </c>
      <c r="E73" s="7">
        <v>6</v>
      </c>
      <c r="F73" s="7">
        <v>3.388</v>
      </c>
      <c r="G73" s="7">
        <f t="shared" si="20"/>
        <v>20.328</v>
      </c>
      <c r="H73" s="7">
        <v>6</v>
      </c>
      <c r="I73" s="7">
        <v>3.388</v>
      </c>
      <c r="J73" s="7">
        <f t="shared" si="21"/>
        <v>20.328</v>
      </c>
      <c r="K73" s="14"/>
      <c r="L73" s="6" t="s">
        <v>23</v>
      </c>
      <c r="M73" s="14"/>
      <c r="N73" s="14"/>
      <c r="O73" s="14"/>
    </row>
    <row r="74" ht="24" customHeight="1" spans="1:15">
      <c r="A74" s="12"/>
      <c r="B74" s="6"/>
      <c r="C74" s="6"/>
      <c r="D74" s="6" t="s">
        <v>92</v>
      </c>
      <c r="E74" s="7">
        <v>2</v>
      </c>
      <c r="F74" s="7">
        <v>3.4</v>
      </c>
      <c r="G74" s="7">
        <f t="shared" si="20"/>
        <v>6.8</v>
      </c>
      <c r="H74" s="7">
        <v>2</v>
      </c>
      <c r="I74" s="7">
        <v>3.4</v>
      </c>
      <c r="J74" s="7">
        <f t="shared" si="21"/>
        <v>6.8</v>
      </c>
      <c r="K74" s="14"/>
      <c r="L74" s="6" t="s">
        <v>23</v>
      </c>
      <c r="M74" s="14"/>
      <c r="N74" s="14"/>
      <c r="O74" s="14"/>
    </row>
    <row r="75" ht="24" customHeight="1" spans="1:15">
      <c r="A75" s="12"/>
      <c r="B75" s="6"/>
      <c r="C75" s="6"/>
      <c r="D75" s="6" t="s">
        <v>92</v>
      </c>
      <c r="E75" s="7">
        <v>12</v>
      </c>
      <c r="F75" s="7">
        <v>4.84</v>
      </c>
      <c r="G75" s="7">
        <f t="shared" si="20"/>
        <v>58.08</v>
      </c>
      <c r="H75" s="7">
        <v>12</v>
      </c>
      <c r="I75" s="7">
        <v>4.84</v>
      </c>
      <c r="J75" s="7">
        <f t="shared" si="21"/>
        <v>58.08</v>
      </c>
      <c r="K75" s="14"/>
      <c r="L75" s="6" t="s">
        <v>23</v>
      </c>
      <c r="M75" s="14"/>
      <c r="N75" s="14"/>
      <c r="O75" s="14"/>
    </row>
    <row r="76" ht="24" customHeight="1" spans="1:15">
      <c r="A76" s="12"/>
      <c r="B76" s="6"/>
      <c r="C76" s="6"/>
      <c r="D76" s="6" t="s">
        <v>93</v>
      </c>
      <c r="E76" s="7">
        <v>84</v>
      </c>
      <c r="F76" s="7">
        <v>4.95</v>
      </c>
      <c r="G76" s="7">
        <f t="shared" si="20"/>
        <v>415.8</v>
      </c>
      <c r="H76" s="7">
        <v>84</v>
      </c>
      <c r="I76" s="7">
        <v>4.95</v>
      </c>
      <c r="J76" s="7">
        <f t="shared" si="21"/>
        <v>415.8</v>
      </c>
      <c r="K76" s="14"/>
      <c r="L76" s="6" t="s">
        <v>23</v>
      </c>
      <c r="M76" s="14"/>
      <c r="N76" s="14"/>
      <c r="O76" s="14"/>
    </row>
    <row r="77" ht="24" customHeight="1" spans="1:15">
      <c r="A77" s="12"/>
      <c r="B77" s="6"/>
      <c r="C77" s="6"/>
      <c r="D77" s="6" t="s">
        <v>94</v>
      </c>
      <c r="E77" s="7">
        <v>2</v>
      </c>
      <c r="F77" s="7">
        <v>4.7088</v>
      </c>
      <c r="G77" s="7">
        <f t="shared" si="20"/>
        <v>9.4176</v>
      </c>
      <c r="H77" s="7">
        <v>2</v>
      </c>
      <c r="I77" s="7">
        <v>4.7088</v>
      </c>
      <c r="J77" s="7">
        <f t="shared" si="21"/>
        <v>9.4176</v>
      </c>
      <c r="K77" s="14"/>
      <c r="L77" s="6" t="s">
        <v>23</v>
      </c>
      <c r="M77" s="14"/>
      <c r="N77" s="14"/>
      <c r="O77" s="14"/>
    </row>
    <row r="78" ht="24" customHeight="1" spans="1:15">
      <c r="A78" s="12"/>
      <c r="B78" s="6"/>
      <c r="C78" s="6"/>
      <c r="D78" s="6" t="s">
        <v>95</v>
      </c>
      <c r="E78" s="7">
        <v>8</v>
      </c>
      <c r="F78" s="7">
        <v>5.5</v>
      </c>
      <c r="G78" s="7">
        <f t="shared" si="20"/>
        <v>44</v>
      </c>
      <c r="H78" s="7">
        <v>8</v>
      </c>
      <c r="I78" s="7">
        <v>5.5</v>
      </c>
      <c r="J78" s="7">
        <f t="shared" si="21"/>
        <v>44</v>
      </c>
      <c r="K78" s="14"/>
      <c r="L78" s="6" t="s">
        <v>23</v>
      </c>
      <c r="M78" s="14"/>
      <c r="N78" s="14"/>
      <c r="O78" s="14"/>
    </row>
    <row r="79" ht="24" customHeight="1" spans="1:15">
      <c r="A79" s="13"/>
      <c r="B79" s="6"/>
      <c r="C79" s="6"/>
      <c r="D79" s="6" t="s">
        <v>96</v>
      </c>
      <c r="E79" s="7">
        <v>5</v>
      </c>
      <c r="F79" s="7">
        <v>20</v>
      </c>
      <c r="G79" s="7">
        <f t="shared" si="20"/>
        <v>100</v>
      </c>
      <c r="H79" s="7">
        <v>5</v>
      </c>
      <c r="I79" s="7">
        <v>20</v>
      </c>
      <c r="J79" s="7">
        <f t="shared" si="21"/>
        <v>100</v>
      </c>
      <c r="K79" s="14"/>
      <c r="L79" s="6" t="s">
        <v>23</v>
      </c>
      <c r="M79" s="14"/>
      <c r="N79" s="14"/>
      <c r="O79" s="14"/>
    </row>
    <row r="80" ht="24" customHeight="1" spans="1:15">
      <c r="A80" s="12" t="s">
        <v>97</v>
      </c>
      <c r="B80" s="9" t="s">
        <v>18</v>
      </c>
      <c r="C80" s="10"/>
      <c r="D80" s="11"/>
      <c r="E80" s="7">
        <f t="shared" ref="E80:J80" si="22">SUM(E81:E95)/2</f>
        <v>163</v>
      </c>
      <c r="F80" s="7"/>
      <c r="G80" s="7">
        <f t="shared" si="22"/>
        <v>1210.0252</v>
      </c>
      <c r="H80" s="7">
        <f t="shared" si="22"/>
        <v>0</v>
      </c>
      <c r="I80" s="7"/>
      <c r="J80" s="7">
        <f t="shared" si="22"/>
        <v>0</v>
      </c>
      <c r="K80" s="14">
        <f>K81+K92</f>
        <v>0</v>
      </c>
      <c r="L80" s="14"/>
      <c r="M80" s="14">
        <f>M81+M92</f>
        <v>0</v>
      </c>
      <c r="N80" s="14">
        <f>N81+N92</f>
        <v>0</v>
      </c>
      <c r="O80" s="14">
        <f>O81+O92</f>
        <v>0</v>
      </c>
    </row>
    <row r="81" ht="24" customHeight="1" spans="1:15">
      <c r="A81" s="12"/>
      <c r="B81" s="6">
        <v>1</v>
      </c>
      <c r="C81" s="6" t="s">
        <v>98</v>
      </c>
      <c r="D81" s="6" t="s">
        <v>20</v>
      </c>
      <c r="E81" s="7">
        <f t="shared" ref="E81:J81" si="23">SUM(E82:E91)</f>
        <v>138</v>
      </c>
      <c r="F81" s="7"/>
      <c r="G81" s="7">
        <f t="shared" si="23"/>
        <v>816.0252</v>
      </c>
      <c r="H81" s="7">
        <f t="shared" si="23"/>
        <v>0</v>
      </c>
      <c r="I81" s="7"/>
      <c r="J81" s="7">
        <f t="shared" si="23"/>
        <v>0</v>
      </c>
      <c r="K81" s="6">
        <f>ROUND(J81,0)</f>
        <v>0</v>
      </c>
      <c r="L81" s="6"/>
      <c r="M81" s="14">
        <v>0</v>
      </c>
      <c r="N81" s="14">
        <f>M81</f>
        <v>0</v>
      </c>
      <c r="O81" s="14">
        <f>K81-N81</f>
        <v>0</v>
      </c>
    </row>
    <row r="82" ht="24" customHeight="1" spans="1:15">
      <c r="A82" s="12"/>
      <c r="B82" s="6"/>
      <c r="C82" s="6"/>
      <c r="D82" s="6" t="s">
        <v>99</v>
      </c>
      <c r="E82" s="7">
        <v>63</v>
      </c>
      <c r="F82" s="7">
        <v>2.8824</v>
      </c>
      <c r="G82" s="7">
        <f t="shared" ref="G82:G91" si="24">E82*F82</f>
        <v>181.5912</v>
      </c>
      <c r="H82" s="7">
        <v>0</v>
      </c>
      <c r="I82" s="7">
        <v>0</v>
      </c>
      <c r="J82" s="7">
        <f t="shared" ref="J82:J91" si="25">H82*I82</f>
        <v>0</v>
      </c>
      <c r="K82" s="14"/>
      <c r="L82" s="7" t="s">
        <v>100</v>
      </c>
      <c r="M82" s="14"/>
      <c r="N82" s="14"/>
      <c r="O82" s="14"/>
    </row>
    <row r="83" ht="24" customHeight="1" spans="1:15">
      <c r="A83" s="12"/>
      <c r="B83" s="6"/>
      <c r="C83" s="6"/>
      <c r="D83" s="6" t="s">
        <v>99</v>
      </c>
      <c r="E83" s="7">
        <v>3</v>
      </c>
      <c r="F83" s="7">
        <v>7.206</v>
      </c>
      <c r="G83" s="7">
        <f t="shared" si="24"/>
        <v>21.618</v>
      </c>
      <c r="H83" s="7">
        <v>0</v>
      </c>
      <c r="I83" s="7">
        <v>0</v>
      </c>
      <c r="J83" s="7">
        <f t="shared" si="25"/>
        <v>0</v>
      </c>
      <c r="K83" s="14"/>
      <c r="L83" s="7" t="s">
        <v>101</v>
      </c>
      <c r="M83" s="14"/>
      <c r="N83" s="14"/>
      <c r="O83" s="14"/>
    </row>
    <row r="84" ht="24" customHeight="1" spans="1:15">
      <c r="A84" s="12"/>
      <c r="B84" s="6"/>
      <c r="C84" s="6"/>
      <c r="D84" s="6" t="s">
        <v>102</v>
      </c>
      <c r="E84" s="7">
        <v>1</v>
      </c>
      <c r="F84" s="7">
        <v>2.496</v>
      </c>
      <c r="G84" s="7">
        <f t="shared" si="24"/>
        <v>2.496</v>
      </c>
      <c r="H84" s="7">
        <v>0</v>
      </c>
      <c r="I84" s="7">
        <v>0</v>
      </c>
      <c r="J84" s="7">
        <f t="shared" si="25"/>
        <v>0</v>
      </c>
      <c r="K84" s="14"/>
      <c r="L84" s="7" t="s">
        <v>103</v>
      </c>
      <c r="M84" s="14"/>
      <c r="N84" s="14"/>
      <c r="O84" s="14"/>
    </row>
    <row r="85" ht="24" customHeight="1" spans="1:15">
      <c r="A85" s="12"/>
      <c r="B85" s="6"/>
      <c r="C85" s="6"/>
      <c r="D85" s="6" t="s">
        <v>102</v>
      </c>
      <c r="E85" s="7">
        <v>6</v>
      </c>
      <c r="F85" s="7">
        <v>2.8824</v>
      </c>
      <c r="G85" s="7">
        <f t="shared" si="24"/>
        <v>17.2944</v>
      </c>
      <c r="H85" s="7">
        <v>0</v>
      </c>
      <c r="I85" s="7">
        <v>0</v>
      </c>
      <c r="J85" s="7">
        <f t="shared" si="25"/>
        <v>0</v>
      </c>
      <c r="K85" s="14"/>
      <c r="L85" s="7" t="s">
        <v>104</v>
      </c>
      <c r="M85" s="14"/>
      <c r="N85" s="14"/>
      <c r="O85" s="14"/>
    </row>
    <row r="86" ht="24" customHeight="1" spans="1:15">
      <c r="A86" s="12"/>
      <c r="B86" s="6"/>
      <c r="C86" s="6"/>
      <c r="D86" s="6" t="s">
        <v>102</v>
      </c>
      <c r="E86" s="7">
        <v>30</v>
      </c>
      <c r="F86" s="7">
        <v>6.24</v>
      </c>
      <c r="G86" s="7">
        <f t="shared" si="24"/>
        <v>187.2</v>
      </c>
      <c r="H86" s="7">
        <v>0</v>
      </c>
      <c r="I86" s="7">
        <v>0</v>
      </c>
      <c r="J86" s="7">
        <f t="shared" si="25"/>
        <v>0</v>
      </c>
      <c r="K86" s="14"/>
      <c r="L86" s="7" t="s">
        <v>105</v>
      </c>
      <c r="M86" s="14"/>
      <c r="N86" s="14"/>
      <c r="O86" s="14"/>
    </row>
    <row r="87" ht="24" customHeight="1" spans="1:15">
      <c r="A87" s="12"/>
      <c r="B87" s="6"/>
      <c r="C87" s="6"/>
      <c r="D87" s="6" t="s">
        <v>102</v>
      </c>
      <c r="E87" s="7">
        <v>8</v>
      </c>
      <c r="F87" s="7">
        <v>7.206</v>
      </c>
      <c r="G87" s="7">
        <f t="shared" si="24"/>
        <v>57.648</v>
      </c>
      <c r="H87" s="7">
        <v>0</v>
      </c>
      <c r="I87" s="7">
        <v>0</v>
      </c>
      <c r="J87" s="7">
        <f t="shared" si="25"/>
        <v>0</v>
      </c>
      <c r="K87" s="14"/>
      <c r="L87" s="7" t="s">
        <v>106</v>
      </c>
      <c r="M87" s="14"/>
      <c r="N87" s="14"/>
      <c r="O87" s="14"/>
    </row>
    <row r="88" ht="24" customHeight="1" spans="1:15">
      <c r="A88" s="12"/>
      <c r="B88" s="6"/>
      <c r="C88" s="6"/>
      <c r="D88" s="6" t="s">
        <v>107</v>
      </c>
      <c r="E88" s="7">
        <v>12</v>
      </c>
      <c r="F88" s="7">
        <v>7.336</v>
      </c>
      <c r="G88" s="7">
        <f t="shared" si="24"/>
        <v>88.032</v>
      </c>
      <c r="H88" s="7">
        <v>0</v>
      </c>
      <c r="I88" s="7">
        <v>0</v>
      </c>
      <c r="J88" s="7">
        <f t="shared" si="25"/>
        <v>0</v>
      </c>
      <c r="K88" s="14"/>
      <c r="L88" s="7" t="s">
        <v>108</v>
      </c>
      <c r="M88" s="14"/>
      <c r="N88" s="14"/>
      <c r="O88" s="14"/>
    </row>
    <row r="89" ht="24" customHeight="1" spans="1:15">
      <c r="A89" s="12"/>
      <c r="B89" s="6"/>
      <c r="C89" s="6"/>
      <c r="D89" s="6" t="s">
        <v>109</v>
      </c>
      <c r="E89" s="7">
        <v>8</v>
      </c>
      <c r="F89" s="7">
        <v>19.0713</v>
      </c>
      <c r="G89" s="7">
        <f t="shared" si="24"/>
        <v>152.5704</v>
      </c>
      <c r="H89" s="7">
        <v>0</v>
      </c>
      <c r="I89" s="7">
        <v>0</v>
      </c>
      <c r="J89" s="7">
        <f t="shared" si="25"/>
        <v>0</v>
      </c>
      <c r="K89" s="14"/>
      <c r="L89" s="7" t="s">
        <v>106</v>
      </c>
      <c r="M89" s="14"/>
      <c r="N89" s="14"/>
      <c r="O89" s="14"/>
    </row>
    <row r="90" ht="24" customHeight="1" spans="1:15">
      <c r="A90" s="12"/>
      <c r="B90" s="6"/>
      <c r="C90" s="6"/>
      <c r="D90" s="6" t="s">
        <v>110</v>
      </c>
      <c r="E90" s="7">
        <v>1</v>
      </c>
      <c r="F90" s="7">
        <v>11.2392</v>
      </c>
      <c r="G90" s="7">
        <f t="shared" si="24"/>
        <v>11.2392</v>
      </c>
      <c r="H90" s="7">
        <v>0</v>
      </c>
      <c r="I90" s="7">
        <v>0</v>
      </c>
      <c r="J90" s="7">
        <f t="shared" si="25"/>
        <v>0</v>
      </c>
      <c r="K90" s="14"/>
      <c r="L90" s="7" t="s">
        <v>103</v>
      </c>
      <c r="M90" s="14"/>
      <c r="N90" s="14"/>
      <c r="O90" s="14"/>
    </row>
    <row r="91" ht="24" customHeight="1" spans="1:15">
      <c r="A91" s="12"/>
      <c r="B91" s="6"/>
      <c r="C91" s="6"/>
      <c r="D91" s="6" t="s">
        <v>110</v>
      </c>
      <c r="E91" s="7">
        <v>6</v>
      </c>
      <c r="F91" s="7">
        <v>16.056</v>
      </c>
      <c r="G91" s="7">
        <f t="shared" si="24"/>
        <v>96.336</v>
      </c>
      <c r="H91" s="7">
        <v>0</v>
      </c>
      <c r="I91" s="7">
        <v>0</v>
      </c>
      <c r="J91" s="7">
        <f t="shared" si="25"/>
        <v>0</v>
      </c>
      <c r="K91" s="14"/>
      <c r="L91" s="7" t="s">
        <v>104</v>
      </c>
      <c r="M91" s="14"/>
      <c r="N91" s="14"/>
      <c r="O91" s="14"/>
    </row>
    <row r="92" ht="24" customHeight="1" spans="1:15">
      <c r="A92" s="12"/>
      <c r="B92" s="6">
        <v>2</v>
      </c>
      <c r="C92" s="6" t="s">
        <v>111</v>
      </c>
      <c r="D92" s="6" t="s">
        <v>20</v>
      </c>
      <c r="E92" s="7">
        <f t="shared" ref="E92:J92" si="26">SUM(E93:E95)</f>
        <v>25</v>
      </c>
      <c r="F92" s="7"/>
      <c r="G92" s="7">
        <f t="shared" si="26"/>
        <v>394</v>
      </c>
      <c r="H92" s="7">
        <f t="shared" si="26"/>
        <v>0</v>
      </c>
      <c r="I92" s="7"/>
      <c r="J92" s="7">
        <f t="shared" si="26"/>
        <v>0</v>
      </c>
      <c r="K92" s="6">
        <f>ROUND(J92,0)</f>
        <v>0</v>
      </c>
      <c r="L92" s="6"/>
      <c r="M92" s="14">
        <v>0</v>
      </c>
      <c r="N92" s="14">
        <f>M92</f>
        <v>0</v>
      </c>
      <c r="O92" s="14">
        <f>K92-N92</f>
        <v>0</v>
      </c>
    </row>
    <row r="93" ht="24" customHeight="1" spans="1:15">
      <c r="A93" s="12"/>
      <c r="B93" s="6"/>
      <c r="C93" s="6"/>
      <c r="D93" s="6" t="s">
        <v>112</v>
      </c>
      <c r="E93" s="7">
        <v>2</v>
      </c>
      <c r="F93" s="7">
        <v>12</v>
      </c>
      <c r="G93" s="7">
        <f>E93*F93</f>
        <v>24</v>
      </c>
      <c r="H93" s="7">
        <v>0</v>
      </c>
      <c r="I93" s="7">
        <v>0</v>
      </c>
      <c r="J93" s="7">
        <f>H93*I93</f>
        <v>0</v>
      </c>
      <c r="K93" s="14"/>
      <c r="L93" s="7" t="s">
        <v>113</v>
      </c>
      <c r="M93" s="14"/>
      <c r="N93" s="14"/>
      <c r="O93" s="14"/>
    </row>
    <row r="94" ht="24" customHeight="1" spans="1:15">
      <c r="A94" s="12"/>
      <c r="B94" s="6"/>
      <c r="C94" s="6"/>
      <c r="D94" s="6" t="s">
        <v>112</v>
      </c>
      <c r="E94" s="7">
        <v>15</v>
      </c>
      <c r="F94" s="7">
        <v>14</v>
      </c>
      <c r="G94" s="7">
        <f>E94*F94</f>
        <v>210</v>
      </c>
      <c r="H94" s="7">
        <v>0</v>
      </c>
      <c r="I94" s="7">
        <v>0</v>
      </c>
      <c r="J94" s="7">
        <f>H94*I94</f>
        <v>0</v>
      </c>
      <c r="K94" s="14"/>
      <c r="L94" s="7" t="s">
        <v>114</v>
      </c>
      <c r="M94" s="14"/>
      <c r="N94" s="14"/>
      <c r="O94" s="14"/>
    </row>
    <row r="95" ht="24" customHeight="1" spans="1:15">
      <c r="A95" s="13"/>
      <c r="B95" s="6"/>
      <c r="C95" s="6"/>
      <c r="D95" s="6" t="s">
        <v>112</v>
      </c>
      <c r="E95" s="7">
        <v>8</v>
      </c>
      <c r="F95" s="7">
        <v>20</v>
      </c>
      <c r="G95" s="7">
        <f>E95*F95</f>
        <v>160</v>
      </c>
      <c r="H95" s="7">
        <v>0</v>
      </c>
      <c r="I95" s="7">
        <v>0</v>
      </c>
      <c r="J95" s="7">
        <f>H95*I95</f>
        <v>0</v>
      </c>
      <c r="K95" s="14"/>
      <c r="L95" s="7" t="s">
        <v>106</v>
      </c>
      <c r="M95" s="14"/>
      <c r="N95" s="14"/>
      <c r="O95" s="14"/>
    </row>
    <row r="96" ht="24" customHeight="1" spans="1:15">
      <c r="A96" s="16" t="s">
        <v>115</v>
      </c>
      <c r="B96" s="17" t="s">
        <v>18</v>
      </c>
      <c r="C96" s="18"/>
      <c r="D96" s="19"/>
      <c r="E96" s="20">
        <f>SUM(E97:E101)/2</f>
        <v>217</v>
      </c>
      <c r="F96" s="20"/>
      <c r="G96" s="20">
        <f>SUM(G97:G101)/2</f>
        <v>530</v>
      </c>
      <c r="H96" s="20">
        <f>SUM(H97:H101)/2</f>
        <v>217</v>
      </c>
      <c r="I96" s="20"/>
      <c r="J96" s="20">
        <f>SUM(J97:J101)/2</f>
        <v>530</v>
      </c>
      <c r="K96" s="20">
        <f>K97</f>
        <v>530</v>
      </c>
      <c r="L96" s="20"/>
      <c r="M96" s="20">
        <f>M97</f>
        <v>0</v>
      </c>
      <c r="N96" s="20">
        <f>N97</f>
        <v>0</v>
      </c>
      <c r="O96" s="20">
        <f>O97</f>
        <v>530</v>
      </c>
    </row>
    <row r="97" ht="24" customHeight="1" spans="1:15">
      <c r="A97" s="16"/>
      <c r="B97" s="21">
        <v>1</v>
      </c>
      <c r="C97" s="22" t="s">
        <v>116</v>
      </c>
      <c r="D97" s="23" t="s">
        <v>20</v>
      </c>
      <c r="E97" s="23">
        <f t="shared" ref="E97:J97" si="27">SUM(E98:E101)</f>
        <v>217</v>
      </c>
      <c r="F97" s="23"/>
      <c r="G97" s="23">
        <f t="shared" si="27"/>
        <v>530</v>
      </c>
      <c r="H97" s="23">
        <f t="shared" si="27"/>
        <v>217</v>
      </c>
      <c r="I97" s="23"/>
      <c r="J97" s="23">
        <f t="shared" si="27"/>
        <v>530</v>
      </c>
      <c r="K97" s="23">
        <v>530</v>
      </c>
      <c r="L97" s="23"/>
      <c r="M97" s="20">
        <v>0</v>
      </c>
      <c r="N97" s="20">
        <v>0</v>
      </c>
      <c r="O97" s="20">
        <v>530</v>
      </c>
    </row>
    <row r="98" ht="24" customHeight="1" spans="1:15">
      <c r="A98" s="16"/>
      <c r="B98" s="16"/>
      <c r="C98" s="24"/>
      <c r="D98" s="23" t="s">
        <v>117</v>
      </c>
      <c r="E98" s="23">
        <v>79</v>
      </c>
      <c r="F98" s="23">
        <v>2.14</v>
      </c>
      <c r="G98" s="7">
        <f>E98*F98</f>
        <v>169.06</v>
      </c>
      <c r="H98" s="23">
        <v>79</v>
      </c>
      <c r="I98" s="23">
        <v>2.14</v>
      </c>
      <c r="J98" s="7">
        <f>H98*I98</f>
        <v>169.06</v>
      </c>
      <c r="K98" s="23"/>
      <c r="L98" s="23"/>
      <c r="M98" s="23"/>
      <c r="N98" s="23"/>
      <c r="O98" s="23"/>
    </row>
    <row r="99" ht="24" customHeight="1" spans="1:15">
      <c r="A99" s="16"/>
      <c r="B99" s="16"/>
      <c r="C99" s="24"/>
      <c r="D99" s="23" t="s">
        <v>117</v>
      </c>
      <c r="E99" s="23">
        <v>11</v>
      </c>
      <c r="F99" s="23">
        <v>5.36</v>
      </c>
      <c r="G99" s="7">
        <f>E99*F99</f>
        <v>58.96</v>
      </c>
      <c r="H99" s="23">
        <v>11</v>
      </c>
      <c r="I99" s="23">
        <v>5.36</v>
      </c>
      <c r="J99" s="7">
        <f>H99*I99</f>
        <v>58.96</v>
      </c>
      <c r="K99" s="23"/>
      <c r="L99" s="23"/>
      <c r="M99" s="23"/>
      <c r="N99" s="23"/>
      <c r="O99" s="23"/>
    </row>
    <row r="100" ht="24" customHeight="1" spans="1:15">
      <c r="A100" s="16"/>
      <c r="B100" s="16"/>
      <c r="C100" s="24"/>
      <c r="D100" s="23" t="s">
        <v>118</v>
      </c>
      <c r="E100" s="23">
        <v>126</v>
      </c>
      <c r="F100" s="23">
        <v>2.35</v>
      </c>
      <c r="G100" s="7">
        <f>E100*F100</f>
        <v>296.1</v>
      </c>
      <c r="H100" s="23">
        <v>126</v>
      </c>
      <c r="I100" s="23">
        <v>2.35</v>
      </c>
      <c r="J100" s="7">
        <f>H100*I100</f>
        <v>296.1</v>
      </c>
      <c r="K100" s="23"/>
      <c r="L100" s="23"/>
      <c r="M100" s="23"/>
      <c r="N100" s="23"/>
      <c r="O100" s="23"/>
    </row>
    <row r="101" ht="24" customHeight="1" spans="1:15">
      <c r="A101" s="20"/>
      <c r="B101" s="20"/>
      <c r="C101" s="25"/>
      <c r="D101" s="23" t="s">
        <v>118</v>
      </c>
      <c r="E101" s="23">
        <v>1</v>
      </c>
      <c r="F101" s="23">
        <v>5.88</v>
      </c>
      <c r="G101" s="7">
        <f>E101*F101</f>
        <v>5.88</v>
      </c>
      <c r="H101" s="23">
        <v>1</v>
      </c>
      <c r="I101" s="23">
        <v>5.88</v>
      </c>
      <c r="J101" s="7">
        <f>H101*I101</f>
        <v>5.88</v>
      </c>
      <c r="K101" s="23"/>
      <c r="L101" s="23"/>
      <c r="M101" s="23"/>
      <c r="N101" s="23"/>
      <c r="O101" s="23"/>
    </row>
  </sheetData>
  <mergeCells count="40">
    <mergeCell ref="A1:O1"/>
    <mergeCell ref="A3:D3"/>
    <mergeCell ref="B4:D4"/>
    <mergeCell ref="B18:D18"/>
    <mergeCell ref="B23:D23"/>
    <mergeCell ref="B41:D41"/>
    <mergeCell ref="B56:D56"/>
    <mergeCell ref="B61:D61"/>
    <mergeCell ref="B64:D64"/>
    <mergeCell ref="B80:D80"/>
    <mergeCell ref="B96:D96"/>
    <mergeCell ref="A4:A17"/>
    <mergeCell ref="A18:A22"/>
    <mergeCell ref="A23:A40"/>
    <mergeCell ref="A41:A55"/>
    <mergeCell ref="A56:A60"/>
    <mergeCell ref="A61:A63"/>
    <mergeCell ref="A64:A79"/>
    <mergeCell ref="A80:A95"/>
    <mergeCell ref="A96:A101"/>
    <mergeCell ref="B5:B17"/>
    <mergeCell ref="B19:B22"/>
    <mergeCell ref="B24:B40"/>
    <mergeCell ref="B42:B55"/>
    <mergeCell ref="B57:B60"/>
    <mergeCell ref="B62:B63"/>
    <mergeCell ref="B65:B79"/>
    <mergeCell ref="B81:B91"/>
    <mergeCell ref="B92:B95"/>
    <mergeCell ref="B97:B101"/>
    <mergeCell ref="C5:C17"/>
    <mergeCell ref="C19:C22"/>
    <mergeCell ref="C24:C40"/>
    <mergeCell ref="C42:C55"/>
    <mergeCell ref="C57:C60"/>
    <mergeCell ref="C62:C63"/>
    <mergeCell ref="C65:C79"/>
    <mergeCell ref="C81:C91"/>
    <mergeCell ref="C92:C95"/>
    <mergeCell ref="C97:C101"/>
  </mergeCells>
  <pageMargins left="0.75" right="0.75" top="1" bottom="1" header="0.5" footer="0.5"/>
  <headerFooter/>
  <ignoredErrors>
    <ignoredError sqref="G92:J92" formula="1"/>
    <ignoredError sqref="K3:O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2025-02-16T00:47:00Z</dcterms:created>
  <dcterms:modified xsi:type="dcterms:W3CDTF">2025-02-20T07:59:20Z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4E197CB502DA4397B0C0262E89464491_11</vt:lpwstr>
  </property>
  <property fmtid="{D5CDD505-2E9C-101B-9397-08002B2CF9AE}" pid="3" name="KSOProductBuildVer">
    <vt:lpwstr>2052-12.1.0.19770</vt:lpwstr>
  </property>
</Properties>
</file>