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2017" sheetId="1" r:id="rId1"/>
  </sheets>
  <definedNames>
    <definedName name="_xlnm._FilterDatabase" localSheetId="0" hidden="1">'2017'!$A$2:$Q$62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<sst xmlns="http://schemas.openxmlformats.org/spreadsheetml/2006/main" count="135" uniqueCount="106">
  <si>
    <t>2017年度新能源汽车推广应用补助资金清算审核车辆信息表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</si>
  <si>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</si>
  <si>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</si>
  <si>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</si>
  <si>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</si>
  <si>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</si>
  <si>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</si>
  <si>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</si>
  <si>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</si>
  <si>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</si>
  <si>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</si>
  <si>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</si>
  <si>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</si>
  <si>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</si>
  <si>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此次扣回预拨资金（万元）</t>
  </si>
  <si>
    <t>扣回相应预拨资金后剩余资金（万元）</t>
  </si>
  <si>
    <t>总计</t>
  </si>
  <si>
    <t>北京市</t>
  </si>
  <si>
    <t>合计</t>
  </si>
  <si>
    <t>北京新能源汽车股份有限公司</t>
  </si>
  <si>
    <t>小计</t>
  </si>
  <si>
    <t>BJ7001BPH1-BEV</t>
  </si>
  <si>
    <t>核减19辆，原因为：车辆注册登记信息有误,现场核查不通过</t>
  </si>
  <si>
    <t>BJ7001BPH2-BEV</t>
  </si>
  <si>
    <t>核减15辆，原因为：车辆注册登记信息有误,现场核查不通过</t>
  </si>
  <si>
    <t>BJ7001BPH5-BEV</t>
  </si>
  <si>
    <t>核减14辆，原因为：车辆注册登记信息有误</t>
  </si>
  <si>
    <t>BJ7001BPH7-BEV</t>
  </si>
  <si>
    <t>核减97辆，原因为：车辆注册登记信息有误,现场核查不通过</t>
  </si>
  <si>
    <t>BJ7001BPH8-BEV</t>
  </si>
  <si>
    <t>核减9辆，原因为：车辆注册登记信息有误</t>
  </si>
  <si>
    <t>大连市</t>
  </si>
  <si>
    <t>大连氢锋客车有限公司</t>
  </si>
  <si>
    <t>CA5020XXYBEV31</t>
  </si>
  <si>
    <t>核减151辆，原因为：车辆注册登记信息有误,现场核查不通过</t>
  </si>
  <si>
    <t>CA5020XXYBEV32</t>
  </si>
  <si>
    <t>核减25辆，原因为：现场核查不通过</t>
  </si>
  <si>
    <t>CA5040XXYBEV31</t>
  </si>
  <si>
    <t>核减109辆，原因为：车辆注册登记信息有误,现场核查不通过</t>
  </si>
  <si>
    <t>CA6103URHEV31</t>
  </si>
  <si>
    <t>核减2辆，原因为：现场核查不通过</t>
  </si>
  <si>
    <t>CA6109URBEV34</t>
  </si>
  <si>
    <t>核减3辆，原因为：现场核查不通过</t>
  </si>
  <si>
    <t>广西壮族自治区</t>
  </si>
  <si>
    <t>东风柳州汽车有限公司</t>
  </si>
  <si>
    <t>EQ6510LM5F1BEV</t>
  </si>
  <si>
    <t>核减3辆，原因为：车辆注册登记信息有误,现场核查不通过</t>
  </si>
  <si>
    <t>EQ7000LS1F1BEV</t>
  </si>
  <si>
    <t/>
  </si>
  <si>
    <t>LZ6510MLAEV</t>
  </si>
  <si>
    <t>核减1辆，原因为：车辆注册登记信息有误</t>
  </si>
  <si>
    <t>湖北省</t>
  </si>
  <si>
    <t>湖北三环汽车有限公司</t>
  </si>
  <si>
    <t>STQ3251L10Y2SBEV</t>
  </si>
  <si>
    <t>核减4辆，原因为：驱动电机型号、生产企业与推荐目录不一致</t>
  </si>
  <si>
    <t>STQ4181L02Y4NBEV</t>
  </si>
  <si>
    <t>STQ5046XXYNBEV</t>
  </si>
  <si>
    <t>核减4辆，原因为：车辆注册登记信息有误</t>
  </si>
  <si>
    <t>STQ5049XXYNBEV</t>
  </si>
  <si>
    <t>STQ5074XXYNBEV</t>
  </si>
  <si>
    <t>STQ5181XXYNBEV</t>
  </si>
  <si>
    <t>湖北世纪中远车辆有限公司</t>
  </si>
  <si>
    <t>ZYP5043XXYBEV</t>
  </si>
  <si>
    <t>核减594辆，原因为：车辆注册登记信息有误,现场核查不通过</t>
  </si>
  <si>
    <t>ZYP5043XXYBEV1</t>
  </si>
  <si>
    <t>核减246辆，原因为：车辆注册登记信息有误,现场核查不通过</t>
  </si>
  <si>
    <t>江苏省</t>
  </si>
  <si>
    <t>江苏陆地方舟新能源车辆股份有限公司</t>
  </si>
  <si>
    <t>RQ5022XXYEVH9</t>
  </si>
  <si>
    <t>核减34辆，原因为：车辆注册登记信息有误,现场核查不通过</t>
  </si>
  <si>
    <t>RQ5022XXYEVHF</t>
  </si>
  <si>
    <t>核减41辆，原因为：现场核查不通过</t>
  </si>
  <si>
    <t>RQ5022XXYEVHJ</t>
  </si>
  <si>
    <t>核减65辆，原因为：车辆注册登记信息有误,现场核查不通过</t>
  </si>
  <si>
    <t>RQ5026XXYEVH0</t>
  </si>
  <si>
    <t>核减46辆，原因为：车辆注册登记信息有误,现场核查不通过</t>
  </si>
  <si>
    <t>核减25辆，原因为：车辆注册登记信息有误,现场核查不通过</t>
  </si>
  <si>
    <t>RQ5026XXYEVH2</t>
  </si>
  <si>
    <t>核减58辆，原因为：现场核查不通过</t>
  </si>
  <si>
    <t>RQ5026XXYEVH3</t>
  </si>
  <si>
    <t>核减1辆，原因为：现场核查不通过</t>
  </si>
  <si>
    <t>核减96辆，原因为：车辆注册登记信息有误,现场核查不通过</t>
  </si>
  <si>
    <t>RQ6110YEVH3</t>
  </si>
  <si>
    <t>核减59辆，原因为：车辆注册登记信息有误,现场核查不通过</t>
  </si>
  <si>
    <t>RQ6830YEVH10</t>
  </si>
  <si>
    <t>核减22辆，原因为：车辆注册登记信息有误,现场核查不通过</t>
  </si>
  <si>
    <t>RQ6830YEVH11</t>
  </si>
  <si>
    <t>核减4辆，原因为：现场核查不通过</t>
  </si>
  <si>
    <t>RQ6830YEVH8</t>
  </si>
  <si>
    <t>核减230辆，原因为：车辆注册登记信息有误,现场核查不通过</t>
  </si>
  <si>
    <t>江西省</t>
  </si>
  <si>
    <t>江西志骋汽车有限责任公司</t>
  </si>
  <si>
    <t>CH7000BEVH2CA</t>
  </si>
  <si>
    <t>山东省</t>
  </si>
  <si>
    <t>浙江飞碟汽车制造有限公司五征分公司</t>
  </si>
  <si>
    <t>FD5024XXYBEV</t>
  </si>
  <si>
    <t>四川省</t>
  </si>
  <si>
    <t>四川野马汽车股份有限公司</t>
  </si>
  <si>
    <t>SQJ5020XXYM1BEV</t>
  </si>
  <si>
    <t>SQJ6100S1BEV</t>
  </si>
  <si>
    <t>SQJ6101S1BEV</t>
  </si>
  <si>
    <t>SQJ6460B2BEV</t>
  </si>
  <si>
    <t>核减8辆，原因为：车辆注册登记信息有误</t>
  </si>
  <si>
    <t>SQJ6460M1BEV</t>
  </si>
  <si>
    <t>SQJ6810S2BEV</t>
  </si>
  <si>
    <t>SQJ6811S1BEV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</si>
</sst>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0"/>
    </font>
    <font>
      <sz val="11"/>
      <name val="宋体"/>
      <charset val="0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"/>
  <sheetViews>
    <sheetView tabSelected="1" workbookViewId="0">
      <selection activeCell="A1" sqref="A1:O1"/>
    </sheetView>
  </sheetViews>
  <sheetFormatPr defaultColWidth="8.72727272727273" defaultRowHeight="14"/>
  <cols>
    <col min="3" max="3" width="28.6363636363636" style="1" customWidth="1"/>
    <col min="4" max="4" width="16.7272727272727" customWidth="1"/>
    <col min="5" max="9" width="12.9090909090909" customWidth="1"/>
    <col min="10" max="10" width="15.8181818181818" customWidth="1"/>
    <col min="11" max="11" width="12.9090909090909" customWidth="1"/>
    <col min="12" max="12" width="35.5454545454545" customWidth="1"/>
    <col min="13" max="15" width="12.2727272727273" customWidth="1"/>
  </cols>
  <sheetData>
    <row r="1" ht="50" customHeight="1" spans="1:15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6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 t="s">
        <v>13</v>
      </c>
      <c r="N2" s="7" t="s">
        <v>14</v>
      </c>
      <c r="O2" s="7" t="s">
        <v>15</v>
      </c>
    </row>
    <row r="3" ht="20" customHeight="1" spans="1:15">
      <c r="A3" s="5" t="s">
        <v>16</v>
      </c>
      <c r="B3" s="5"/>
      <c r="C3" s="5"/>
      <c r="D3" s="5"/>
      <c r="E3" s="6">
        <f>SUM(E4:E62)/3</f>
        <v>24179</v>
      </c>
      <c r="F3" s="6"/>
      <c r="G3" s="6">
        <f>SUM(G4:G62)/3</f>
        <v>105469.349</v>
      </c>
      <c r="H3" s="6">
        <f>SUM(H4:H62)/3</f>
        <v>22193</v>
      </c>
      <c r="I3" s="6"/>
      <c r="J3" s="6">
        <f>SUM(J4:J62)/3</f>
        <v>88878.0156</v>
      </c>
      <c r="K3" s="5">
        <f>SUM(K4:K55)/2</f>
        <v>88877</v>
      </c>
      <c r="L3" s="5"/>
      <c r="M3" s="5">
        <f>SUM(M4:M55)/2</f>
        <v>0</v>
      </c>
      <c r="N3" s="5">
        <f>SUM(N4:N55)/2</f>
        <v>0</v>
      </c>
      <c r="O3" s="5">
        <f>SUM(O4:O55)/2</f>
        <v>88877</v>
      </c>
    </row>
    <row r="4" ht="20" customHeight="1" spans="1:15">
      <c r="A4" s="5" t="s">
        <v>17</v>
      </c>
      <c r="B4" s="5" t="s">
        <v>18</v>
      </c>
      <c r="C4" s="5"/>
      <c r="D4" s="5"/>
      <c r="E4" s="6">
        <f>SUM(E5:E10)/2</f>
        <v>21457</v>
      </c>
      <c r="F4" s="6"/>
      <c r="G4" s="6">
        <f>SUM(G5:G10)/2</f>
        <v>82775.52</v>
      </c>
      <c r="H4" s="6">
        <f>SUM(H5:H10)/2</f>
        <v>21303</v>
      </c>
      <c r="I4" s="6"/>
      <c r="J4" s="6">
        <f>SUM(J5:J10)/2</f>
        <v>82181.16</v>
      </c>
      <c r="K4" s="5">
        <f>K5</f>
        <v>82181</v>
      </c>
      <c r="L4" s="8"/>
      <c r="M4" s="8">
        <f>M5</f>
        <v>0</v>
      </c>
      <c r="N4" s="8">
        <f>N5</f>
        <v>0</v>
      </c>
      <c r="O4" s="8">
        <f>O5</f>
        <v>82181</v>
      </c>
    </row>
    <row r="5" ht="20" customHeight="1" spans="1:15">
      <c r="A5" s="5"/>
      <c r="B5" s="5">
        <v>1</v>
      </c>
      <c r="C5" s="5" t="s">
        <v>19</v>
      </c>
      <c r="D5" s="5" t="s">
        <v>20</v>
      </c>
      <c r="E5" s="6">
        <f>SUM(E6:E10)</f>
        <v>21457</v>
      </c>
      <c r="F5" s="6"/>
      <c r="G5" s="6">
        <f>SUM(G6:G10)</f>
        <v>82775.52</v>
      </c>
      <c r="H5" s="6">
        <f>SUM(H6:H10)</f>
        <v>21303</v>
      </c>
      <c r="I5" s="6"/>
      <c r="J5" s="6">
        <f>SUM(J6:J10)</f>
        <v>82181.16</v>
      </c>
      <c r="K5" s="5">
        <f>ROUND(J5,0)</f>
        <v>82181</v>
      </c>
      <c r="L5" s="8"/>
      <c r="M5" s="8">
        <v>0</v>
      </c>
      <c r="N5" s="8">
        <v>0</v>
      </c>
      <c r="O5" s="8">
        <f>K5-N5</f>
        <v>82181</v>
      </c>
    </row>
    <row r="6" ht="20" customHeight="1" spans="1:15">
      <c r="A6" s="5"/>
      <c r="B6" s="5"/>
      <c r="C6" s="5"/>
      <c r="D6" s="5" t="s">
        <v>21</v>
      </c>
      <c r="E6" s="6">
        <v>1959</v>
      </c>
      <c r="F6" s="6">
        <v>3.6</v>
      </c>
      <c r="G6" s="6">
        <f>E6*F6</f>
        <v>7052.4</v>
      </c>
      <c r="H6" s="6">
        <v>1940</v>
      </c>
      <c r="I6" s="6">
        <v>3.6</v>
      </c>
      <c r="J6" s="6">
        <f>H6*I6</f>
        <v>6984</v>
      </c>
      <c r="K6" s="8"/>
      <c r="L6" s="6" t="s">
        <v>22</v>
      </c>
      <c r="M6" s="8"/>
      <c r="N6" s="8"/>
      <c r="O6" s="8"/>
    </row>
    <row r="7" ht="20" customHeight="1" spans="1:15">
      <c r="A7" s="5"/>
      <c r="B7" s="5"/>
      <c r="C7" s="5"/>
      <c r="D7" s="5" t="s">
        <v>23</v>
      </c>
      <c r="E7" s="6">
        <v>1330</v>
      </c>
      <c r="F7" s="6">
        <v>3.6</v>
      </c>
      <c r="G7" s="6">
        <f>E7*F7</f>
        <v>4788</v>
      </c>
      <c r="H7" s="6">
        <v>1315</v>
      </c>
      <c r="I7" s="6">
        <v>3.6</v>
      </c>
      <c r="J7" s="6">
        <f>H7*I7</f>
        <v>4734</v>
      </c>
      <c r="K7" s="8"/>
      <c r="L7" s="6" t="s">
        <v>24</v>
      </c>
      <c r="M7" s="8"/>
      <c r="N7" s="8"/>
      <c r="O7" s="8"/>
    </row>
    <row r="8" ht="20" customHeight="1" spans="1:15">
      <c r="A8" s="5"/>
      <c r="B8" s="5"/>
      <c r="C8" s="5"/>
      <c r="D8" s="5" t="s">
        <v>25</v>
      </c>
      <c r="E8" s="6">
        <v>5611</v>
      </c>
      <c r="F8" s="6">
        <v>3.96</v>
      </c>
      <c r="G8" s="6">
        <f>E8*F8</f>
        <v>22219.56</v>
      </c>
      <c r="H8" s="6">
        <v>5597</v>
      </c>
      <c r="I8" s="6">
        <v>3.96</v>
      </c>
      <c r="J8" s="6">
        <f>H8*I8</f>
        <v>22164.12</v>
      </c>
      <c r="K8" s="8"/>
      <c r="L8" s="6" t="s">
        <v>26</v>
      </c>
      <c r="M8" s="8"/>
      <c r="N8" s="8"/>
      <c r="O8" s="8"/>
    </row>
    <row r="9" ht="20" customHeight="1" spans="1:17">
      <c r="A9" s="5"/>
      <c r="B9" s="5"/>
      <c r="C9" s="5"/>
      <c r="D9" s="5" t="s">
        <v>27</v>
      </c>
      <c r="E9" s="6">
        <v>9751</v>
      </c>
      <c r="F9" s="6">
        <v>3.96</v>
      </c>
      <c r="G9" s="6">
        <f>E9*F9</f>
        <v>38613.96</v>
      </c>
      <c r="H9" s="6">
        <v>9654</v>
      </c>
      <c r="I9" s="6">
        <v>3.96</v>
      </c>
      <c r="J9" s="6">
        <f>H9*I9</f>
        <v>38229.84</v>
      </c>
      <c r="K9" s="8"/>
      <c r="L9" s="6" t="s">
        <v>28</v>
      </c>
      <c r="M9" s="8"/>
      <c r="N9" s="8"/>
      <c r="O9" s="8"/>
      <c r="Q9" s="9"/>
    </row>
    <row r="10" ht="20" customHeight="1" spans="1:17">
      <c r="A10" s="5"/>
      <c r="B10" s="5"/>
      <c r="C10" s="5"/>
      <c r="D10" s="5" t="s">
        <v>29</v>
      </c>
      <c r="E10" s="6">
        <v>2806</v>
      </c>
      <c r="F10" s="6">
        <v>3.6</v>
      </c>
      <c r="G10" s="6">
        <f>E10*F10</f>
        <v>10101.6</v>
      </c>
      <c r="H10" s="6">
        <v>2797</v>
      </c>
      <c r="I10" s="6">
        <v>3.6</v>
      </c>
      <c r="J10" s="6">
        <f>H10*I10</f>
        <v>10069.2</v>
      </c>
      <c r="K10" s="8"/>
      <c r="L10" s="6" t="s">
        <v>30</v>
      </c>
      <c r="M10" s="8"/>
      <c r="N10" s="8"/>
      <c r="O10" s="8"/>
      <c r="Q10" s="9"/>
    </row>
    <row r="11" ht="20" customHeight="1" spans="1:15">
      <c r="A11" s="5" t="s">
        <v>31</v>
      </c>
      <c r="B11" s="5" t="s">
        <v>18</v>
      </c>
      <c r="C11" s="5"/>
      <c r="D11" s="5"/>
      <c r="E11" s="6">
        <f>SUM(E12:E17)/2</f>
        <v>290</v>
      </c>
      <c r="F11" s="6"/>
      <c r="G11" s="6">
        <f>SUM(G12:G17)/2</f>
        <v>2217.2434</v>
      </c>
      <c r="H11" s="6">
        <f>SUM(H12:H17)/2</f>
        <v>0</v>
      </c>
      <c r="I11" s="6"/>
      <c r="J11" s="6">
        <f>SUM(J12:J17)/2</f>
        <v>0</v>
      </c>
      <c r="K11" s="8">
        <f>K12</f>
        <v>0</v>
      </c>
      <c r="L11" s="8"/>
      <c r="M11" s="8">
        <f>M12</f>
        <v>0</v>
      </c>
      <c r="N11" s="8">
        <f>N12</f>
        <v>0</v>
      </c>
      <c r="O11" s="8">
        <f>O12</f>
        <v>0</v>
      </c>
    </row>
    <row r="12" ht="20" customHeight="1" spans="1:15">
      <c r="A12" s="5"/>
      <c r="B12" s="5">
        <v>1</v>
      </c>
      <c r="C12" s="5" t="s">
        <v>32</v>
      </c>
      <c r="D12" s="5" t="s">
        <v>20</v>
      </c>
      <c r="E12" s="6">
        <f>SUM(E13:E17)</f>
        <v>290</v>
      </c>
      <c r="F12" s="6"/>
      <c r="G12" s="6">
        <f>SUM(G13:G17)</f>
        <v>2217.2434</v>
      </c>
      <c r="H12" s="6">
        <f>SUM(H13:H17)</f>
        <v>0</v>
      </c>
      <c r="I12" s="6"/>
      <c r="J12" s="6">
        <f>SUM(J13:J17)</f>
        <v>0</v>
      </c>
      <c r="K12" s="5">
        <f>ROUND(J12,0)</f>
        <v>0</v>
      </c>
      <c r="L12" s="5"/>
      <c r="M12" s="8">
        <v>0</v>
      </c>
      <c r="N12" s="8">
        <v>0</v>
      </c>
      <c r="O12" s="8">
        <f>K12-N12</f>
        <v>0</v>
      </c>
    </row>
    <row r="13" ht="20" customHeight="1" spans="1:17">
      <c r="A13" s="5"/>
      <c r="B13" s="5"/>
      <c r="C13" s="5"/>
      <c r="D13" s="5" t="s">
        <v>33</v>
      </c>
      <c r="E13" s="6">
        <v>151</v>
      </c>
      <c r="F13" s="6">
        <v>6.18</v>
      </c>
      <c r="G13" s="6">
        <f>E13*F13</f>
        <v>933.18</v>
      </c>
      <c r="H13" s="6">
        <v>0</v>
      </c>
      <c r="I13" s="6">
        <v>0</v>
      </c>
      <c r="J13" s="6">
        <f>H13*I13</f>
        <v>0</v>
      </c>
      <c r="K13" s="8"/>
      <c r="L13" s="6" t="s">
        <v>34</v>
      </c>
      <c r="M13" s="8"/>
      <c r="N13" s="8"/>
      <c r="O13" s="8"/>
      <c r="Q13" s="9"/>
    </row>
    <row r="14" ht="20" customHeight="1" spans="1:17">
      <c r="A14" s="5"/>
      <c r="B14" s="5"/>
      <c r="C14" s="5"/>
      <c r="D14" s="5" t="s">
        <v>35</v>
      </c>
      <c r="E14" s="6">
        <v>25</v>
      </c>
      <c r="F14" s="6">
        <v>6.18</v>
      </c>
      <c r="G14" s="6">
        <f>E14*F14</f>
        <v>154.5</v>
      </c>
      <c r="H14" s="6">
        <v>0</v>
      </c>
      <c r="I14" s="6">
        <v>0</v>
      </c>
      <c r="J14" s="6">
        <f>H14*I14</f>
        <v>0</v>
      </c>
      <c r="K14" s="8"/>
      <c r="L14" s="6" t="s">
        <v>36</v>
      </c>
      <c r="M14" s="8"/>
      <c r="N14" s="8"/>
      <c r="O14" s="8"/>
      <c r="Q14" s="9"/>
    </row>
    <row r="15" ht="20" customHeight="1" spans="1:17">
      <c r="A15" s="5"/>
      <c r="B15" s="5"/>
      <c r="C15" s="5"/>
      <c r="D15" s="5" t="s">
        <v>37</v>
      </c>
      <c r="E15" s="6">
        <v>109</v>
      </c>
      <c r="F15" s="6">
        <v>9.4</v>
      </c>
      <c r="G15" s="6">
        <f>E15*F15</f>
        <v>1024.6</v>
      </c>
      <c r="H15" s="6">
        <v>0</v>
      </c>
      <c r="I15" s="6">
        <v>0</v>
      </c>
      <c r="J15" s="6">
        <f>H15*I15</f>
        <v>0</v>
      </c>
      <c r="K15" s="8"/>
      <c r="L15" s="6" t="s">
        <v>38</v>
      </c>
      <c r="M15" s="8"/>
      <c r="N15" s="8"/>
      <c r="O15" s="8"/>
      <c r="Q15" s="9"/>
    </row>
    <row r="16" ht="20" customHeight="1" spans="1:17">
      <c r="A16" s="5"/>
      <c r="B16" s="5"/>
      <c r="C16" s="5"/>
      <c r="D16" s="5" t="s">
        <v>39</v>
      </c>
      <c r="E16" s="6">
        <v>2</v>
      </c>
      <c r="F16" s="6">
        <v>8.064</v>
      </c>
      <c r="G16" s="6">
        <f>E16*F16</f>
        <v>16.128</v>
      </c>
      <c r="H16" s="6">
        <v>0</v>
      </c>
      <c r="I16" s="6">
        <v>0</v>
      </c>
      <c r="J16" s="6">
        <f>H16*I16</f>
        <v>0</v>
      </c>
      <c r="K16" s="8"/>
      <c r="L16" s="6" t="s">
        <v>40</v>
      </c>
      <c r="M16" s="8"/>
      <c r="N16" s="8"/>
      <c r="O16" s="8"/>
      <c r="Q16" s="9"/>
    </row>
    <row r="17" ht="20" customHeight="1" spans="1:17">
      <c r="A17" s="5"/>
      <c r="B17" s="5"/>
      <c r="C17" s="5"/>
      <c r="D17" s="5" t="s">
        <v>41</v>
      </c>
      <c r="E17" s="6">
        <v>3</v>
      </c>
      <c r="F17" s="6">
        <v>29.6118</v>
      </c>
      <c r="G17" s="6">
        <f>E17*F17</f>
        <v>88.8354</v>
      </c>
      <c r="H17" s="6">
        <v>0</v>
      </c>
      <c r="I17" s="6">
        <v>0</v>
      </c>
      <c r="J17" s="6">
        <f>H17*I17</f>
        <v>0</v>
      </c>
      <c r="K17" s="8"/>
      <c r="L17" s="6" t="s">
        <v>42</v>
      </c>
      <c r="M17" s="8"/>
      <c r="N17" s="8"/>
      <c r="O17" s="8"/>
      <c r="Q17" s="9"/>
    </row>
    <row r="18" ht="20" customHeight="1" spans="1:15">
      <c r="A18" s="5" t="s">
        <v>43</v>
      </c>
      <c r="B18" s="5" t="s">
        <v>18</v>
      </c>
      <c r="C18" s="5"/>
      <c r="D18" s="5"/>
      <c r="E18" s="6">
        <f>SUM(E19:E22)/2</f>
        <v>448</v>
      </c>
      <c r="F18" s="6"/>
      <c r="G18" s="6">
        <f>SUM(G19:G22)/2</f>
        <v>1661.16</v>
      </c>
      <c r="H18" s="6">
        <f>SUM(H19:H22)/2</f>
        <v>444</v>
      </c>
      <c r="I18" s="6"/>
      <c r="J18" s="6">
        <f>SUM(J19:J22)/2</f>
        <v>1646.76</v>
      </c>
      <c r="K18" s="8">
        <f>K19</f>
        <v>1647</v>
      </c>
      <c r="L18" s="8"/>
      <c r="M18" s="8">
        <f>M19</f>
        <v>0</v>
      </c>
      <c r="N18" s="8">
        <f>N19</f>
        <v>0</v>
      </c>
      <c r="O18" s="8">
        <f>O19</f>
        <v>1647</v>
      </c>
    </row>
    <row r="19" ht="20" customHeight="1" spans="1:15">
      <c r="A19" s="5"/>
      <c r="B19" s="5">
        <v>1</v>
      </c>
      <c r="C19" s="5" t="s">
        <v>44</v>
      </c>
      <c r="D19" s="5" t="s">
        <v>20</v>
      </c>
      <c r="E19" s="6">
        <f>SUM(E20:E22)</f>
        <v>448</v>
      </c>
      <c r="F19" s="6"/>
      <c r="G19" s="6">
        <f>SUM(G20:G22)</f>
        <v>1661.16</v>
      </c>
      <c r="H19" s="6">
        <f>SUM(H20:H22)</f>
        <v>444</v>
      </c>
      <c r="I19" s="6"/>
      <c r="J19" s="6">
        <f>SUM(J20:J22)</f>
        <v>1646.76</v>
      </c>
      <c r="K19" s="5">
        <f>ROUND(J19,0)</f>
        <v>1647</v>
      </c>
      <c r="L19" s="5"/>
      <c r="M19" s="8">
        <v>0</v>
      </c>
      <c r="N19" s="8">
        <v>0</v>
      </c>
      <c r="O19" s="8">
        <f>K19-N19</f>
        <v>1647</v>
      </c>
    </row>
    <row r="20" ht="20" customHeight="1" spans="1:17">
      <c r="A20" s="5"/>
      <c r="B20" s="5"/>
      <c r="C20" s="5"/>
      <c r="D20" s="5" t="s">
        <v>45</v>
      </c>
      <c r="E20" s="6">
        <v>248</v>
      </c>
      <c r="F20" s="6">
        <v>3.6</v>
      </c>
      <c r="G20" s="6">
        <f>E20*F20</f>
        <v>892.8</v>
      </c>
      <c r="H20" s="6">
        <v>245</v>
      </c>
      <c r="I20" s="6">
        <v>3.6</v>
      </c>
      <c r="J20" s="6">
        <f>H20*I20</f>
        <v>882</v>
      </c>
      <c r="K20" s="8"/>
      <c r="L20" s="6" t="s">
        <v>46</v>
      </c>
      <c r="M20" s="8"/>
      <c r="N20" s="8"/>
      <c r="O20" s="8"/>
      <c r="Q20" s="9"/>
    </row>
    <row r="21" ht="20" customHeight="1" spans="1:17">
      <c r="A21" s="5"/>
      <c r="B21" s="5"/>
      <c r="C21" s="5"/>
      <c r="D21" s="5" t="s">
        <v>47</v>
      </c>
      <c r="E21" s="6">
        <v>39</v>
      </c>
      <c r="F21" s="6">
        <v>4.84</v>
      </c>
      <c r="G21" s="6">
        <f>E21*F21</f>
        <v>188.76</v>
      </c>
      <c r="H21" s="6">
        <v>39</v>
      </c>
      <c r="I21" s="6">
        <v>4.84</v>
      </c>
      <c r="J21" s="6">
        <f>H21*I21</f>
        <v>188.76</v>
      </c>
      <c r="K21" s="8"/>
      <c r="L21" s="5" t="s">
        <v>48</v>
      </c>
      <c r="M21" s="8"/>
      <c r="N21" s="8"/>
      <c r="O21" s="8"/>
      <c r="Q21" s="9"/>
    </row>
    <row r="22" ht="20" customHeight="1" spans="1:17">
      <c r="A22" s="5"/>
      <c r="B22" s="5"/>
      <c r="C22" s="5"/>
      <c r="D22" s="5" t="s">
        <v>49</v>
      </c>
      <c r="E22" s="6">
        <v>161</v>
      </c>
      <c r="F22" s="6">
        <v>3.6</v>
      </c>
      <c r="G22" s="6">
        <f>E22*F22</f>
        <v>579.6</v>
      </c>
      <c r="H22" s="6">
        <v>160</v>
      </c>
      <c r="I22" s="6">
        <v>3.6</v>
      </c>
      <c r="J22" s="6">
        <f>H22*I22</f>
        <v>576</v>
      </c>
      <c r="K22" s="8"/>
      <c r="L22" s="6" t="s">
        <v>50</v>
      </c>
      <c r="M22" s="8"/>
      <c r="N22" s="8"/>
      <c r="O22" s="8"/>
      <c r="Q22" s="9"/>
    </row>
    <row r="23" ht="20" customHeight="1" spans="1:15">
      <c r="A23" s="5" t="s">
        <v>51</v>
      </c>
      <c r="B23" s="5" t="s">
        <v>18</v>
      </c>
      <c r="C23" s="5"/>
      <c r="D23" s="5"/>
      <c r="E23" s="6">
        <f>SUM(E24:E33)/2</f>
        <v>1088</v>
      </c>
      <c r="F23" s="6"/>
      <c r="G23" s="6">
        <f>SUM(G24:G33)/2</f>
        <v>8970.952</v>
      </c>
      <c r="H23" s="6">
        <f>SUM(H24:H33)/2</f>
        <v>239</v>
      </c>
      <c r="I23" s="6"/>
      <c r="J23" s="6">
        <f>SUM(J24:J33)/2</f>
        <v>3464.468</v>
      </c>
      <c r="K23" s="8">
        <f>K24+K31</f>
        <v>3464</v>
      </c>
      <c r="L23" s="8"/>
      <c r="M23" s="8">
        <f>M24+M31</f>
        <v>0</v>
      </c>
      <c r="N23" s="8">
        <f>N24+N31</f>
        <v>0</v>
      </c>
      <c r="O23" s="8">
        <f>O24+O31</f>
        <v>3464</v>
      </c>
    </row>
    <row r="24" ht="20" customHeight="1" spans="1:15">
      <c r="A24" s="5"/>
      <c r="B24" s="5">
        <v>1</v>
      </c>
      <c r="C24" s="5" t="s">
        <v>52</v>
      </c>
      <c r="D24" s="5" t="s">
        <v>20</v>
      </c>
      <c r="E24" s="6">
        <f>SUM(E25:E30)</f>
        <v>248</v>
      </c>
      <c r="F24" s="6"/>
      <c r="G24" s="6">
        <f>SUM(G25:G30)</f>
        <v>3578.152</v>
      </c>
      <c r="H24" s="6">
        <f>SUM(H25:H30)</f>
        <v>239</v>
      </c>
      <c r="I24" s="6"/>
      <c r="J24" s="6">
        <f>SUM(J25:J30)</f>
        <v>3464.468</v>
      </c>
      <c r="K24" s="5">
        <f>ROUND(J24,0)</f>
        <v>3464</v>
      </c>
      <c r="L24" s="5"/>
      <c r="M24" s="8">
        <v>0</v>
      </c>
      <c r="N24" s="8">
        <v>0</v>
      </c>
      <c r="O24" s="8">
        <f>K24-N24</f>
        <v>3464</v>
      </c>
    </row>
    <row r="25" ht="20" customHeight="1" spans="1:17">
      <c r="A25" s="5"/>
      <c r="B25" s="5"/>
      <c r="C25" s="5"/>
      <c r="D25" s="5" t="s">
        <v>53</v>
      </c>
      <c r="E25" s="6">
        <v>8</v>
      </c>
      <c r="F25" s="6">
        <v>14.9</v>
      </c>
      <c r="G25" s="6">
        <f t="shared" ref="G25:G30" si="0">E25*F25</f>
        <v>119.2</v>
      </c>
      <c r="H25" s="6">
        <v>4</v>
      </c>
      <c r="I25" s="6">
        <v>14.9</v>
      </c>
      <c r="J25" s="6">
        <f t="shared" ref="J25:J30" si="1">H25*I25</f>
        <v>59.6</v>
      </c>
      <c r="K25" s="8"/>
      <c r="L25" s="6" t="s">
        <v>54</v>
      </c>
      <c r="M25" s="8"/>
      <c r="N25" s="8"/>
      <c r="O25" s="8"/>
      <c r="Q25" s="9"/>
    </row>
    <row r="26" ht="20" customHeight="1" spans="1:17">
      <c r="A26" s="5"/>
      <c r="B26" s="5"/>
      <c r="C26" s="5"/>
      <c r="D26" s="5" t="s">
        <v>55</v>
      </c>
      <c r="E26" s="6">
        <v>210</v>
      </c>
      <c r="F26" s="6">
        <v>14.9</v>
      </c>
      <c r="G26" s="6">
        <f t="shared" si="0"/>
        <v>3129</v>
      </c>
      <c r="H26" s="6">
        <v>209</v>
      </c>
      <c r="I26" s="6">
        <v>14.9</v>
      </c>
      <c r="J26" s="6">
        <f t="shared" si="1"/>
        <v>3114.1</v>
      </c>
      <c r="K26" s="8"/>
      <c r="L26" s="6" t="s">
        <v>50</v>
      </c>
      <c r="M26" s="8"/>
      <c r="N26" s="8"/>
      <c r="O26" s="8"/>
      <c r="Q26" s="9"/>
    </row>
    <row r="27" ht="20" customHeight="1" spans="1:17">
      <c r="A27" s="5"/>
      <c r="B27" s="5"/>
      <c r="C27" s="5"/>
      <c r="D27" s="5" t="s">
        <v>56</v>
      </c>
      <c r="E27" s="6">
        <v>19</v>
      </c>
      <c r="F27" s="6">
        <v>9.796</v>
      </c>
      <c r="G27" s="6">
        <f t="shared" si="0"/>
        <v>186.124</v>
      </c>
      <c r="H27" s="6">
        <v>15</v>
      </c>
      <c r="I27" s="6">
        <v>9.796</v>
      </c>
      <c r="J27" s="6">
        <f t="shared" si="1"/>
        <v>146.94</v>
      </c>
      <c r="K27" s="8"/>
      <c r="L27" s="6" t="s">
        <v>57</v>
      </c>
      <c r="M27" s="8"/>
      <c r="N27" s="8"/>
      <c r="O27" s="8"/>
      <c r="Q27" s="9"/>
    </row>
    <row r="28" ht="20" customHeight="1" spans="1:17">
      <c r="A28" s="5"/>
      <c r="B28" s="5"/>
      <c r="C28" s="5"/>
      <c r="D28" s="5" t="s">
        <v>58</v>
      </c>
      <c r="E28" s="6">
        <v>1</v>
      </c>
      <c r="F28" s="6">
        <v>10.14</v>
      </c>
      <c r="G28" s="6">
        <f t="shared" si="0"/>
        <v>10.14</v>
      </c>
      <c r="H28" s="6">
        <v>1</v>
      </c>
      <c r="I28" s="6">
        <v>10.14</v>
      </c>
      <c r="J28" s="6">
        <f t="shared" si="1"/>
        <v>10.14</v>
      </c>
      <c r="K28" s="8"/>
      <c r="L28" s="5" t="s">
        <v>48</v>
      </c>
      <c r="M28" s="8"/>
      <c r="N28" s="8"/>
      <c r="O28" s="8"/>
      <c r="Q28" s="9"/>
    </row>
    <row r="29" ht="20" customHeight="1" spans="1:17">
      <c r="A29" s="5"/>
      <c r="B29" s="5"/>
      <c r="C29" s="5"/>
      <c r="D29" s="5" t="s">
        <v>59</v>
      </c>
      <c r="E29" s="6">
        <v>3</v>
      </c>
      <c r="F29" s="6">
        <v>9.796</v>
      </c>
      <c r="G29" s="6">
        <f t="shared" si="0"/>
        <v>29.388</v>
      </c>
      <c r="H29" s="6">
        <v>3</v>
      </c>
      <c r="I29" s="6">
        <v>9.796</v>
      </c>
      <c r="J29" s="6">
        <f t="shared" si="1"/>
        <v>29.388</v>
      </c>
      <c r="K29" s="8"/>
      <c r="L29" s="5" t="s">
        <v>48</v>
      </c>
      <c r="M29" s="8"/>
      <c r="N29" s="8"/>
      <c r="O29" s="8"/>
      <c r="Q29" s="9"/>
    </row>
    <row r="30" ht="20" customHeight="1" spans="1:17">
      <c r="A30" s="5"/>
      <c r="B30" s="5"/>
      <c r="C30" s="5"/>
      <c r="D30" s="5" t="s">
        <v>60</v>
      </c>
      <c r="E30" s="6">
        <v>7</v>
      </c>
      <c r="F30" s="6">
        <v>14.9</v>
      </c>
      <c r="G30" s="6">
        <f t="shared" si="0"/>
        <v>104.3</v>
      </c>
      <c r="H30" s="6">
        <v>7</v>
      </c>
      <c r="I30" s="6">
        <v>14.9</v>
      </c>
      <c r="J30" s="6">
        <f t="shared" si="1"/>
        <v>104.3</v>
      </c>
      <c r="K30" s="8"/>
      <c r="L30" s="5" t="s">
        <v>48</v>
      </c>
      <c r="M30" s="8"/>
      <c r="N30" s="8"/>
      <c r="O30" s="8"/>
      <c r="Q30" s="9"/>
    </row>
    <row r="31" ht="20" customHeight="1" spans="1:15">
      <c r="A31" s="5"/>
      <c r="B31" s="5">
        <v>2</v>
      </c>
      <c r="C31" s="5" t="s">
        <v>61</v>
      </c>
      <c r="D31" s="5" t="s">
        <v>20</v>
      </c>
      <c r="E31" s="6">
        <f>SUM(E32:E33)</f>
        <v>840</v>
      </c>
      <c r="F31" s="6"/>
      <c r="G31" s="6">
        <f>SUM(G32:G33)</f>
        <v>5392.8</v>
      </c>
      <c r="H31" s="6">
        <f>SUM(H32:H33)</f>
        <v>0</v>
      </c>
      <c r="I31" s="6"/>
      <c r="J31" s="6">
        <f>SUM(J32:J33)</f>
        <v>0</v>
      </c>
      <c r="K31" s="5">
        <f>ROUND(J31,0)</f>
        <v>0</v>
      </c>
      <c r="L31" s="5"/>
      <c r="M31" s="8">
        <v>0</v>
      </c>
      <c r="N31" s="8">
        <v>0</v>
      </c>
      <c r="O31" s="8">
        <f>K31-N31</f>
        <v>0</v>
      </c>
    </row>
    <row r="32" ht="20" customHeight="1" spans="1:17">
      <c r="A32" s="5"/>
      <c r="B32" s="5"/>
      <c r="C32" s="5"/>
      <c r="D32" s="5" t="s">
        <v>62</v>
      </c>
      <c r="E32" s="6">
        <v>594</v>
      </c>
      <c r="F32" s="6">
        <v>6.42</v>
      </c>
      <c r="G32" s="6">
        <f>E32*F32</f>
        <v>3813.48</v>
      </c>
      <c r="H32" s="6">
        <v>0</v>
      </c>
      <c r="I32" s="6">
        <v>0</v>
      </c>
      <c r="J32" s="6">
        <f>H32*I32</f>
        <v>0</v>
      </c>
      <c r="K32" s="8"/>
      <c r="L32" s="6" t="s">
        <v>63</v>
      </c>
      <c r="M32" s="8"/>
      <c r="N32" s="8"/>
      <c r="O32" s="8"/>
      <c r="Q32" s="9"/>
    </row>
    <row r="33" ht="20" customHeight="1" spans="1:17">
      <c r="A33" s="5"/>
      <c r="B33" s="5"/>
      <c r="C33" s="5"/>
      <c r="D33" s="5" t="s">
        <v>64</v>
      </c>
      <c r="E33" s="6">
        <v>246</v>
      </c>
      <c r="F33" s="6">
        <v>6.42</v>
      </c>
      <c r="G33" s="6">
        <f>E33*F33</f>
        <v>1579.32</v>
      </c>
      <c r="H33" s="6">
        <v>0</v>
      </c>
      <c r="I33" s="6">
        <v>0</v>
      </c>
      <c r="J33" s="6">
        <f>H33*I33</f>
        <v>0</v>
      </c>
      <c r="K33" s="8"/>
      <c r="L33" s="6" t="s">
        <v>65</v>
      </c>
      <c r="M33" s="8"/>
      <c r="N33" s="8"/>
      <c r="O33" s="8"/>
      <c r="Q33" s="9"/>
    </row>
    <row r="34" ht="20" customHeight="1" spans="1:15">
      <c r="A34" s="5" t="s">
        <v>66</v>
      </c>
      <c r="B34" s="5" t="s">
        <v>18</v>
      </c>
      <c r="C34" s="5"/>
      <c r="D34" s="5"/>
      <c r="E34" s="6">
        <f>SUM(E35:E47)/2</f>
        <v>681</v>
      </c>
      <c r="F34" s="6"/>
      <c r="G34" s="6">
        <f>SUM(G35:G47)/2</f>
        <v>8220.126</v>
      </c>
      <c r="H34" s="6">
        <f>SUM(H35:H47)/2</f>
        <v>0</v>
      </c>
      <c r="I34" s="6"/>
      <c r="J34" s="6">
        <f>SUM(J35:J47)/2</f>
        <v>0</v>
      </c>
      <c r="K34" s="8">
        <f>K35</f>
        <v>0</v>
      </c>
      <c r="L34" s="8"/>
      <c r="M34" s="8">
        <f>M35</f>
        <v>0</v>
      </c>
      <c r="N34" s="8">
        <f>N35</f>
        <v>0</v>
      </c>
      <c r="O34" s="8">
        <f>O35</f>
        <v>0</v>
      </c>
    </row>
    <row r="35" ht="20" customHeight="1" spans="1:15">
      <c r="A35" s="5"/>
      <c r="B35" s="5">
        <v>1</v>
      </c>
      <c r="C35" s="5" t="s">
        <v>67</v>
      </c>
      <c r="D35" s="5" t="s">
        <v>20</v>
      </c>
      <c r="E35" s="6">
        <f>SUM(E36:E47)</f>
        <v>681</v>
      </c>
      <c r="F35" s="6"/>
      <c r="G35" s="6">
        <f>SUM(G36:G47)</f>
        <v>8220.126</v>
      </c>
      <c r="H35" s="6">
        <f>SUM(H36:H47)</f>
        <v>0</v>
      </c>
      <c r="I35" s="6"/>
      <c r="J35" s="6">
        <f>SUM(J36:J47)</f>
        <v>0</v>
      </c>
      <c r="K35" s="5">
        <f>ROUND(J35,0)</f>
        <v>0</v>
      </c>
      <c r="L35" s="5"/>
      <c r="M35" s="8">
        <v>0</v>
      </c>
      <c r="N35" s="8">
        <v>0</v>
      </c>
      <c r="O35" s="8">
        <f>K35-N35</f>
        <v>0</v>
      </c>
    </row>
    <row r="36" ht="20" customHeight="1" spans="1:17">
      <c r="A36" s="5"/>
      <c r="B36" s="5"/>
      <c r="C36" s="5"/>
      <c r="D36" s="5" t="s">
        <v>68</v>
      </c>
      <c r="E36" s="6">
        <v>34</v>
      </c>
      <c r="F36" s="6">
        <v>7.206</v>
      </c>
      <c r="G36" s="6">
        <f t="shared" ref="G36:G47" si="2">E36*F36</f>
        <v>245.004</v>
      </c>
      <c r="H36" s="6">
        <v>0</v>
      </c>
      <c r="I36" s="6">
        <v>0</v>
      </c>
      <c r="J36" s="6">
        <f t="shared" ref="J36:J47" si="3">H36*I36</f>
        <v>0</v>
      </c>
      <c r="K36" s="8"/>
      <c r="L36" s="6" t="s">
        <v>69</v>
      </c>
      <c r="M36" s="8"/>
      <c r="N36" s="8"/>
      <c r="O36" s="8"/>
      <c r="Q36" s="9"/>
    </row>
    <row r="37" ht="20" customHeight="1" spans="1:17">
      <c r="A37" s="5"/>
      <c r="B37" s="5"/>
      <c r="C37" s="5"/>
      <c r="D37" s="5" t="s">
        <v>70</v>
      </c>
      <c r="E37" s="6">
        <v>41</v>
      </c>
      <c r="F37" s="6">
        <v>7.336</v>
      </c>
      <c r="G37" s="6">
        <f t="shared" si="2"/>
        <v>300.776</v>
      </c>
      <c r="H37" s="6">
        <v>0</v>
      </c>
      <c r="I37" s="6">
        <v>0</v>
      </c>
      <c r="J37" s="6">
        <f t="shared" si="3"/>
        <v>0</v>
      </c>
      <c r="K37" s="8"/>
      <c r="L37" s="6" t="s">
        <v>71</v>
      </c>
      <c r="M37" s="8"/>
      <c r="N37" s="8"/>
      <c r="O37" s="8"/>
      <c r="Q37" s="9"/>
    </row>
    <row r="38" ht="20" customHeight="1" spans="1:17">
      <c r="A38" s="5"/>
      <c r="B38" s="5"/>
      <c r="C38" s="5"/>
      <c r="D38" s="5" t="s">
        <v>72</v>
      </c>
      <c r="E38" s="6">
        <v>65</v>
      </c>
      <c r="F38" s="6">
        <v>7.206</v>
      </c>
      <c r="G38" s="6">
        <f t="shared" si="2"/>
        <v>468.39</v>
      </c>
      <c r="H38" s="6">
        <v>0</v>
      </c>
      <c r="I38" s="6">
        <v>0</v>
      </c>
      <c r="J38" s="6">
        <f t="shared" si="3"/>
        <v>0</v>
      </c>
      <c r="K38" s="8"/>
      <c r="L38" s="6" t="s">
        <v>73</v>
      </c>
      <c r="M38" s="8"/>
      <c r="N38" s="8"/>
      <c r="O38" s="8"/>
      <c r="Q38" s="9"/>
    </row>
    <row r="39" ht="20" customHeight="1" spans="1:17">
      <c r="A39" s="5"/>
      <c r="B39" s="5"/>
      <c r="C39" s="5"/>
      <c r="D39" s="5" t="s">
        <v>74</v>
      </c>
      <c r="E39" s="6">
        <v>46</v>
      </c>
      <c r="F39" s="6">
        <v>6.24</v>
      </c>
      <c r="G39" s="6">
        <f t="shared" si="2"/>
        <v>287.04</v>
      </c>
      <c r="H39" s="6">
        <v>0</v>
      </c>
      <c r="I39" s="6">
        <v>0</v>
      </c>
      <c r="J39" s="6">
        <f t="shared" si="3"/>
        <v>0</v>
      </c>
      <c r="K39" s="8"/>
      <c r="L39" s="6" t="s">
        <v>75</v>
      </c>
      <c r="M39" s="8"/>
      <c r="N39" s="8"/>
      <c r="O39" s="8"/>
      <c r="Q39" s="9"/>
    </row>
    <row r="40" ht="20" customHeight="1" spans="1:17">
      <c r="A40" s="5"/>
      <c r="B40" s="5"/>
      <c r="C40" s="5"/>
      <c r="D40" s="5" t="s">
        <v>74</v>
      </c>
      <c r="E40" s="6">
        <v>25</v>
      </c>
      <c r="F40" s="6">
        <v>7.206</v>
      </c>
      <c r="G40" s="6">
        <f t="shared" si="2"/>
        <v>180.15</v>
      </c>
      <c r="H40" s="6">
        <v>0</v>
      </c>
      <c r="I40" s="6">
        <v>0</v>
      </c>
      <c r="J40" s="6">
        <f t="shared" si="3"/>
        <v>0</v>
      </c>
      <c r="K40" s="8"/>
      <c r="L40" s="6" t="s">
        <v>76</v>
      </c>
      <c r="M40" s="8"/>
      <c r="N40" s="8"/>
      <c r="O40" s="8"/>
      <c r="Q40" s="9"/>
    </row>
    <row r="41" ht="20" customHeight="1" spans="1:17">
      <c r="A41" s="5"/>
      <c r="B41" s="5"/>
      <c r="C41" s="5"/>
      <c r="D41" s="5" t="s">
        <v>77</v>
      </c>
      <c r="E41" s="6">
        <v>58</v>
      </c>
      <c r="F41" s="6">
        <v>6.6024</v>
      </c>
      <c r="G41" s="6">
        <f t="shared" si="2"/>
        <v>382.9392</v>
      </c>
      <c r="H41" s="6">
        <v>0</v>
      </c>
      <c r="I41" s="6">
        <v>0</v>
      </c>
      <c r="J41" s="6">
        <f t="shared" si="3"/>
        <v>0</v>
      </c>
      <c r="K41" s="8"/>
      <c r="L41" s="6" t="s">
        <v>78</v>
      </c>
      <c r="M41" s="8"/>
      <c r="N41" s="8"/>
      <c r="O41" s="8"/>
      <c r="Q41" s="9"/>
    </row>
    <row r="42" ht="20" customHeight="1" spans="1:17">
      <c r="A42" s="5"/>
      <c r="B42" s="5"/>
      <c r="C42" s="5"/>
      <c r="D42" s="5" t="s">
        <v>79</v>
      </c>
      <c r="E42" s="6">
        <v>1</v>
      </c>
      <c r="F42" s="6">
        <v>7.206</v>
      </c>
      <c r="G42" s="6">
        <f t="shared" si="2"/>
        <v>7.206</v>
      </c>
      <c r="H42" s="6">
        <v>0</v>
      </c>
      <c r="I42" s="6">
        <v>0</v>
      </c>
      <c r="J42" s="6">
        <f t="shared" si="3"/>
        <v>0</v>
      </c>
      <c r="K42" s="8"/>
      <c r="L42" s="6" t="s">
        <v>80</v>
      </c>
      <c r="M42" s="8"/>
      <c r="N42" s="8"/>
      <c r="O42" s="8"/>
      <c r="Q42" s="9"/>
    </row>
    <row r="43" ht="20" customHeight="1" spans="1:17">
      <c r="A43" s="5"/>
      <c r="B43" s="5"/>
      <c r="C43" s="5"/>
      <c r="D43" s="5" t="s">
        <v>79</v>
      </c>
      <c r="E43" s="6">
        <v>96</v>
      </c>
      <c r="F43" s="6">
        <v>7.336</v>
      </c>
      <c r="G43" s="6">
        <f t="shared" si="2"/>
        <v>704.256</v>
      </c>
      <c r="H43" s="6">
        <v>0</v>
      </c>
      <c r="I43" s="6">
        <v>0</v>
      </c>
      <c r="J43" s="6">
        <f t="shared" si="3"/>
        <v>0</v>
      </c>
      <c r="K43" s="8"/>
      <c r="L43" s="6" t="s">
        <v>81</v>
      </c>
      <c r="M43" s="8"/>
      <c r="N43" s="8"/>
      <c r="O43" s="8"/>
      <c r="Q43" s="9"/>
    </row>
    <row r="44" ht="20" customHeight="1" spans="1:17">
      <c r="A44" s="5"/>
      <c r="B44" s="5"/>
      <c r="C44" s="5"/>
      <c r="D44" s="5" t="s">
        <v>82</v>
      </c>
      <c r="E44" s="6">
        <v>59</v>
      </c>
      <c r="F44" s="6">
        <v>27.2448</v>
      </c>
      <c r="G44" s="6">
        <f t="shared" si="2"/>
        <v>1607.4432</v>
      </c>
      <c r="H44" s="6">
        <v>0</v>
      </c>
      <c r="I44" s="6">
        <v>0</v>
      </c>
      <c r="J44" s="6">
        <f t="shared" si="3"/>
        <v>0</v>
      </c>
      <c r="K44" s="8"/>
      <c r="L44" s="6" t="s">
        <v>83</v>
      </c>
      <c r="M44" s="8"/>
      <c r="N44" s="8"/>
      <c r="O44" s="8"/>
      <c r="Q44" s="9"/>
    </row>
    <row r="45" ht="20" customHeight="1" spans="1:17">
      <c r="A45" s="5"/>
      <c r="B45" s="5"/>
      <c r="C45" s="5"/>
      <c r="D45" s="5" t="s">
        <v>84</v>
      </c>
      <c r="E45" s="6">
        <v>22</v>
      </c>
      <c r="F45" s="6">
        <v>13.2768</v>
      </c>
      <c r="G45" s="6">
        <f t="shared" si="2"/>
        <v>292.0896</v>
      </c>
      <c r="H45" s="6">
        <v>0</v>
      </c>
      <c r="I45" s="6">
        <v>0</v>
      </c>
      <c r="J45" s="6">
        <f t="shared" si="3"/>
        <v>0</v>
      </c>
      <c r="K45" s="8"/>
      <c r="L45" s="6" t="s">
        <v>85</v>
      </c>
      <c r="M45" s="8"/>
      <c r="N45" s="8"/>
      <c r="O45" s="8"/>
      <c r="Q45" s="9"/>
    </row>
    <row r="46" ht="20" customHeight="1" spans="1:17">
      <c r="A46" s="5"/>
      <c r="B46" s="5"/>
      <c r="C46" s="5"/>
      <c r="D46" s="5" t="s">
        <v>86</v>
      </c>
      <c r="E46" s="6">
        <v>4</v>
      </c>
      <c r="F46" s="6">
        <v>12.988</v>
      </c>
      <c r="G46" s="6">
        <f t="shared" si="2"/>
        <v>51.952</v>
      </c>
      <c r="H46" s="6">
        <v>0</v>
      </c>
      <c r="I46" s="6">
        <v>0</v>
      </c>
      <c r="J46" s="6">
        <f t="shared" si="3"/>
        <v>0</v>
      </c>
      <c r="K46" s="8"/>
      <c r="L46" s="6" t="s">
        <v>87</v>
      </c>
      <c r="M46" s="8"/>
      <c r="N46" s="8"/>
      <c r="O46" s="8"/>
      <c r="Q46" s="9"/>
    </row>
    <row r="47" ht="20" customHeight="1" spans="1:17">
      <c r="A47" s="5"/>
      <c r="B47" s="5"/>
      <c r="C47" s="5"/>
      <c r="D47" s="5" t="s">
        <v>88</v>
      </c>
      <c r="E47" s="6">
        <v>230</v>
      </c>
      <c r="F47" s="6">
        <v>16.056</v>
      </c>
      <c r="G47" s="6">
        <f t="shared" si="2"/>
        <v>3692.88</v>
      </c>
      <c r="H47" s="6">
        <v>0</v>
      </c>
      <c r="I47" s="6">
        <v>0</v>
      </c>
      <c r="J47" s="6">
        <f t="shared" si="3"/>
        <v>0</v>
      </c>
      <c r="K47" s="8"/>
      <c r="L47" s="6" t="s">
        <v>89</v>
      </c>
      <c r="M47" s="8"/>
      <c r="N47" s="8"/>
      <c r="O47" s="8"/>
      <c r="Q47" s="9"/>
    </row>
    <row r="48" ht="20" customHeight="1" spans="1:15">
      <c r="A48" s="5" t="s">
        <v>90</v>
      </c>
      <c r="B48" s="5" t="s">
        <v>18</v>
      </c>
      <c r="C48" s="5"/>
      <c r="D48" s="5"/>
      <c r="E48" s="6">
        <f>SUM(E49:E50)/2</f>
        <v>40</v>
      </c>
      <c r="F48" s="6"/>
      <c r="G48" s="6">
        <f>SUM(G49:G50)/2</f>
        <v>144</v>
      </c>
      <c r="H48" s="6">
        <f>SUM(H49:H50)/2</f>
        <v>40</v>
      </c>
      <c r="I48" s="6"/>
      <c r="J48" s="6">
        <f>SUM(J49:J50)/2</f>
        <v>144</v>
      </c>
      <c r="K48" s="8">
        <f>K49</f>
        <v>144</v>
      </c>
      <c r="L48" s="8"/>
      <c r="M48" s="8">
        <f>M49</f>
        <v>0</v>
      </c>
      <c r="N48" s="8">
        <f>N49</f>
        <v>0</v>
      </c>
      <c r="O48" s="8">
        <f>O49</f>
        <v>144</v>
      </c>
    </row>
    <row r="49" ht="20" customHeight="1" spans="1:15">
      <c r="A49" s="5"/>
      <c r="B49" s="5">
        <v>1</v>
      </c>
      <c r="C49" s="5" t="s">
        <v>91</v>
      </c>
      <c r="D49" s="5" t="s">
        <v>20</v>
      </c>
      <c r="E49" s="6">
        <f>SUM(E50)</f>
        <v>40</v>
      </c>
      <c r="F49" s="6"/>
      <c r="G49" s="6">
        <f>SUM(G50)</f>
        <v>144</v>
      </c>
      <c r="H49" s="6">
        <f>SUM(H50)</f>
        <v>40</v>
      </c>
      <c r="I49" s="6"/>
      <c r="J49" s="6">
        <f>SUM(J50)</f>
        <v>144</v>
      </c>
      <c r="K49" s="5">
        <f>ROUND(J49,0)</f>
        <v>144</v>
      </c>
      <c r="L49" s="5"/>
      <c r="M49" s="8">
        <v>0</v>
      </c>
      <c r="N49" s="8">
        <v>0</v>
      </c>
      <c r="O49" s="8">
        <f>K49-N49</f>
        <v>144</v>
      </c>
    </row>
    <row r="50" ht="20" customHeight="1" spans="1:17">
      <c r="A50" s="5"/>
      <c r="B50" s="5"/>
      <c r="C50" s="5"/>
      <c r="D50" s="5" t="s">
        <v>92</v>
      </c>
      <c r="E50" s="6">
        <v>40</v>
      </c>
      <c r="F50" s="6">
        <v>3.6</v>
      </c>
      <c r="G50" s="6">
        <f>E50*F50</f>
        <v>144</v>
      </c>
      <c r="H50" s="6">
        <v>40</v>
      </c>
      <c r="I50" s="6">
        <v>3.6</v>
      </c>
      <c r="J50" s="6">
        <f>H50*I50</f>
        <v>144</v>
      </c>
      <c r="K50" s="8"/>
      <c r="L50" s="5" t="s">
        <v>48</v>
      </c>
      <c r="M50" s="8"/>
      <c r="N50" s="8"/>
      <c r="O50" s="8"/>
      <c r="Q50" s="9"/>
    </row>
    <row r="51" ht="20" customHeight="1" spans="1:15">
      <c r="A51" s="5" t="s">
        <v>93</v>
      </c>
      <c r="B51" s="5" t="s">
        <v>18</v>
      </c>
      <c r="C51" s="5"/>
      <c r="D51" s="5"/>
      <c r="E51" s="6">
        <f>SUM(E52:E53)/2</f>
        <v>5</v>
      </c>
      <c r="F51" s="6"/>
      <c r="G51" s="6">
        <f>SUM(G52:G53)/2</f>
        <v>19.44</v>
      </c>
      <c r="H51" s="6">
        <f>SUM(H52:H53)/2</f>
        <v>5</v>
      </c>
      <c r="I51" s="6"/>
      <c r="J51" s="6">
        <f>SUM(J52:J53)/2</f>
        <v>19.44</v>
      </c>
      <c r="K51" s="8">
        <f>K52</f>
        <v>19</v>
      </c>
      <c r="L51" s="8"/>
      <c r="M51" s="8">
        <f>M52</f>
        <v>0</v>
      </c>
      <c r="N51" s="8">
        <f>N52</f>
        <v>0</v>
      </c>
      <c r="O51" s="8">
        <f>O52</f>
        <v>19</v>
      </c>
    </row>
    <row r="52" ht="20" customHeight="1" spans="1:15">
      <c r="A52" s="5"/>
      <c r="B52" s="5">
        <v>1</v>
      </c>
      <c r="C52" s="5" t="s">
        <v>94</v>
      </c>
      <c r="D52" s="5" t="s">
        <v>20</v>
      </c>
      <c r="E52" s="6">
        <f>SUM(E53)</f>
        <v>5</v>
      </c>
      <c r="F52" s="6"/>
      <c r="G52" s="6">
        <f>SUM(G53)</f>
        <v>19.44</v>
      </c>
      <c r="H52" s="6">
        <f>SUM(H53)</f>
        <v>5</v>
      </c>
      <c r="I52" s="6"/>
      <c r="J52" s="6">
        <f>SUM(J53)</f>
        <v>19.44</v>
      </c>
      <c r="K52" s="5">
        <f>ROUND(J52,0)</f>
        <v>19</v>
      </c>
      <c r="L52" s="5"/>
      <c r="M52" s="8">
        <v>0</v>
      </c>
      <c r="N52" s="8">
        <v>0</v>
      </c>
      <c r="O52" s="8">
        <f>K52-N52</f>
        <v>19</v>
      </c>
    </row>
    <row r="53" ht="20" customHeight="1" spans="1:17">
      <c r="A53" s="5"/>
      <c r="B53" s="5"/>
      <c r="C53" s="5"/>
      <c r="D53" s="5" t="s">
        <v>95</v>
      </c>
      <c r="E53" s="6">
        <v>5</v>
      </c>
      <c r="F53" s="6">
        <v>3.888</v>
      </c>
      <c r="G53" s="6">
        <f>E53*F53</f>
        <v>19.44</v>
      </c>
      <c r="H53" s="6">
        <v>5</v>
      </c>
      <c r="I53" s="6">
        <v>3.888</v>
      </c>
      <c r="J53" s="6">
        <f>H53*I53</f>
        <v>19.44</v>
      </c>
      <c r="K53" s="8"/>
      <c r="L53" s="5" t="s">
        <v>48</v>
      </c>
      <c r="M53" s="8"/>
      <c r="N53" s="8"/>
      <c r="O53" s="8"/>
      <c r="Q53" s="9"/>
    </row>
    <row r="54" ht="20" customHeight="1" spans="1:15">
      <c r="A54" s="5" t="s">
        <v>96</v>
      </c>
      <c r="B54" s="5" t="s">
        <v>18</v>
      </c>
      <c r="C54" s="5"/>
      <c r="D54" s="5"/>
      <c r="E54" s="6">
        <f>SUM(E55:E62)/2</f>
        <v>170</v>
      </c>
      <c r="F54" s="6"/>
      <c r="G54" s="6">
        <f>SUM(G55:G62)/2</f>
        <v>1460.9076</v>
      </c>
      <c r="H54" s="6">
        <f>SUM(H55:H62)/2</f>
        <v>162</v>
      </c>
      <c r="I54" s="6"/>
      <c r="J54" s="6">
        <f>SUM(J55:J62)/2</f>
        <v>1422.1876</v>
      </c>
      <c r="K54" s="8">
        <f>K55</f>
        <v>1422</v>
      </c>
      <c r="L54" s="8"/>
      <c r="M54" s="8">
        <f>M55</f>
        <v>0</v>
      </c>
      <c r="N54" s="8">
        <f>N55</f>
        <v>0</v>
      </c>
      <c r="O54" s="8">
        <f>O55</f>
        <v>1422</v>
      </c>
    </row>
    <row r="55" ht="20" customHeight="1" spans="1:15">
      <c r="A55" s="5"/>
      <c r="B55" s="5">
        <v>1</v>
      </c>
      <c r="C55" s="5" t="s">
        <v>97</v>
      </c>
      <c r="D55" s="5" t="s">
        <v>20</v>
      </c>
      <c r="E55" s="6">
        <f>SUM(E56:E62)</f>
        <v>170</v>
      </c>
      <c r="F55" s="6"/>
      <c r="G55" s="6">
        <f>SUM(G56:G62)</f>
        <v>1460.9076</v>
      </c>
      <c r="H55" s="6">
        <f>SUM(H56:H62)</f>
        <v>162</v>
      </c>
      <c r="I55" s="6"/>
      <c r="J55" s="6">
        <f>SUM(J56:J62)</f>
        <v>1422.1876</v>
      </c>
      <c r="K55" s="5">
        <f>ROUND(J55,0)</f>
        <v>1422</v>
      </c>
      <c r="L55" s="5"/>
      <c r="M55" s="8">
        <v>0</v>
      </c>
      <c r="N55" s="8">
        <v>0</v>
      </c>
      <c r="O55" s="8">
        <f>K55-N55</f>
        <v>1422</v>
      </c>
    </row>
    <row r="56" ht="20" customHeight="1" spans="1:17">
      <c r="A56" s="5"/>
      <c r="B56" s="5"/>
      <c r="C56" s="5"/>
      <c r="D56" s="5" t="s">
        <v>98</v>
      </c>
      <c r="E56" s="6">
        <v>2</v>
      </c>
      <c r="F56" s="6">
        <v>6.5604</v>
      </c>
      <c r="G56" s="6">
        <f t="shared" ref="G56:G62" si="4">E56*F56</f>
        <v>13.1208</v>
      </c>
      <c r="H56" s="6">
        <v>2</v>
      </c>
      <c r="I56" s="6">
        <v>6.5604</v>
      </c>
      <c r="J56" s="6">
        <f t="shared" ref="J56:J62" si="5">H56*I56</f>
        <v>13.1208</v>
      </c>
      <c r="K56" s="8"/>
      <c r="L56" s="5" t="s">
        <v>48</v>
      </c>
      <c r="M56" s="8"/>
      <c r="N56" s="8"/>
      <c r="O56" s="8"/>
      <c r="Q56" s="9"/>
    </row>
    <row r="57" ht="20" customHeight="1" spans="1:17">
      <c r="A57" s="5"/>
      <c r="B57" s="5"/>
      <c r="C57" s="5"/>
      <c r="D57" s="5" t="s">
        <v>99</v>
      </c>
      <c r="E57" s="6">
        <v>6</v>
      </c>
      <c r="F57" s="6">
        <v>29.8598</v>
      </c>
      <c r="G57" s="6">
        <f t="shared" si="4"/>
        <v>179.1588</v>
      </c>
      <c r="H57" s="6">
        <v>6</v>
      </c>
      <c r="I57" s="6">
        <v>29.8598</v>
      </c>
      <c r="J57" s="6">
        <f t="shared" si="5"/>
        <v>179.1588</v>
      </c>
      <c r="K57" s="8"/>
      <c r="L57" s="5" t="s">
        <v>48</v>
      </c>
      <c r="M57" s="8"/>
      <c r="N57" s="8"/>
      <c r="O57" s="8"/>
      <c r="Q57" s="9"/>
    </row>
    <row r="58" ht="20" customHeight="1" spans="1:17">
      <c r="A58" s="5"/>
      <c r="B58" s="5"/>
      <c r="C58" s="5"/>
      <c r="D58" s="5" t="s">
        <v>100</v>
      </c>
      <c r="E58" s="6">
        <v>3</v>
      </c>
      <c r="F58" s="6">
        <v>29.916</v>
      </c>
      <c r="G58" s="6">
        <f t="shared" si="4"/>
        <v>89.748</v>
      </c>
      <c r="H58" s="6">
        <v>3</v>
      </c>
      <c r="I58" s="6">
        <v>29.916</v>
      </c>
      <c r="J58" s="6">
        <f t="shared" si="5"/>
        <v>89.748</v>
      </c>
      <c r="K58" s="8"/>
      <c r="L58" s="5" t="s">
        <v>48</v>
      </c>
      <c r="M58" s="8"/>
      <c r="N58" s="8"/>
      <c r="O58" s="8"/>
      <c r="Q58" s="9"/>
    </row>
    <row r="59" ht="20" customHeight="1" spans="1:17">
      <c r="A59" s="5"/>
      <c r="B59" s="5"/>
      <c r="C59" s="5"/>
      <c r="D59" s="5" t="s">
        <v>101</v>
      </c>
      <c r="E59" s="6">
        <v>119</v>
      </c>
      <c r="F59" s="6">
        <v>4.84</v>
      </c>
      <c r="G59" s="6">
        <f t="shared" si="4"/>
        <v>575.96</v>
      </c>
      <c r="H59" s="6">
        <v>111</v>
      </c>
      <c r="I59" s="6">
        <v>4.84</v>
      </c>
      <c r="J59" s="6">
        <f t="shared" si="5"/>
        <v>537.24</v>
      </c>
      <c r="K59" s="8"/>
      <c r="L59" s="6" t="s">
        <v>102</v>
      </c>
      <c r="M59" s="8"/>
      <c r="N59" s="8"/>
      <c r="O59" s="8"/>
      <c r="Q59" s="9"/>
    </row>
    <row r="60" ht="20" customHeight="1" spans="1:17">
      <c r="A60" s="5"/>
      <c r="B60" s="5"/>
      <c r="C60" s="5"/>
      <c r="D60" s="5" t="s">
        <v>103</v>
      </c>
      <c r="E60" s="6">
        <v>13</v>
      </c>
      <c r="F60" s="6">
        <v>4.84</v>
      </c>
      <c r="G60" s="6">
        <f t="shared" si="4"/>
        <v>62.92</v>
      </c>
      <c r="H60" s="6">
        <v>13</v>
      </c>
      <c r="I60" s="6">
        <v>4.84</v>
      </c>
      <c r="J60" s="6">
        <f t="shared" si="5"/>
        <v>62.92</v>
      </c>
      <c r="K60" s="8"/>
      <c r="L60" s="5" t="s">
        <v>48</v>
      </c>
      <c r="M60" s="8"/>
      <c r="N60" s="8"/>
      <c r="O60" s="8"/>
      <c r="Q60" s="9"/>
    </row>
    <row r="61" ht="20" customHeight="1" spans="1:17">
      <c r="A61" s="5"/>
      <c r="B61" s="5"/>
      <c r="C61" s="5"/>
      <c r="D61" s="5" t="s">
        <v>104</v>
      </c>
      <c r="E61" s="6">
        <v>10</v>
      </c>
      <c r="F61" s="6">
        <v>20</v>
      </c>
      <c r="G61" s="6">
        <f t="shared" si="4"/>
        <v>200</v>
      </c>
      <c r="H61" s="6">
        <v>10</v>
      </c>
      <c r="I61" s="6">
        <v>20</v>
      </c>
      <c r="J61" s="6">
        <f t="shared" si="5"/>
        <v>200</v>
      </c>
      <c r="K61" s="8"/>
      <c r="L61" s="5" t="s">
        <v>48</v>
      </c>
      <c r="M61" s="8"/>
      <c r="N61" s="8"/>
      <c r="O61" s="8"/>
      <c r="Q61" s="9"/>
    </row>
    <row r="62" ht="20" customHeight="1" spans="1:17">
      <c r="A62" s="5"/>
      <c r="B62" s="5"/>
      <c r="C62" s="5"/>
      <c r="D62" s="5" t="s">
        <v>105</v>
      </c>
      <c r="E62" s="6">
        <v>17</v>
      </c>
      <c r="F62" s="6">
        <v>20</v>
      </c>
      <c r="G62" s="6">
        <f t="shared" si="4"/>
        <v>340</v>
      </c>
      <c r="H62" s="6">
        <v>17</v>
      </c>
      <c r="I62" s="6">
        <v>20</v>
      </c>
      <c r="J62" s="6">
        <f t="shared" si="5"/>
        <v>340</v>
      </c>
      <c r="K62" s="8"/>
      <c r="L62" s="5" t="s">
        <v>48</v>
      </c>
      <c r="M62" s="8"/>
      <c r="N62" s="8"/>
      <c r="O62" s="8"/>
      <c r="Q62" s="9"/>
    </row>
  </sheetData>
  <autoFilter xmlns:etc="http://www.wps.cn/officeDocument/2017/etCustomData" ref="A2:Q62" etc:filterBottomFollowUsedRange="0">
    <extLst/>
  </autoFilter>
  <mergeCells count="36">
    <mergeCell ref="A1:O1"/>
    <mergeCell ref="A3:D3"/>
    <mergeCell ref="B4:D4"/>
    <mergeCell ref="B11:D11"/>
    <mergeCell ref="B18:D18"/>
    <mergeCell ref="B23:D23"/>
    <mergeCell ref="B34:D34"/>
    <mergeCell ref="B48:D48"/>
    <mergeCell ref="B51:D51"/>
    <mergeCell ref="B54:D54"/>
    <mergeCell ref="A4:A10"/>
    <mergeCell ref="A11:A17"/>
    <mergeCell ref="A18:A22"/>
    <mergeCell ref="A23:A33"/>
    <mergeCell ref="A34:A47"/>
    <mergeCell ref="A48:A50"/>
    <mergeCell ref="A51:A53"/>
    <mergeCell ref="A54:A62"/>
    <mergeCell ref="B5:B10"/>
    <mergeCell ref="B12:B17"/>
    <mergeCell ref="B19:B22"/>
    <mergeCell ref="B24:B30"/>
    <mergeCell ref="B31:B33"/>
    <mergeCell ref="B35:B47"/>
    <mergeCell ref="B49:B50"/>
    <mergeCell ref="B52:B53"/>
    <mergeCell ref="B55:B62"/>
    <mergeCell ref="C5:C10"/>
    <mergeCell ref="C12:C17"/>
    <mergeCell ref="C19:C22"/>
    <mergeCell ref="C24:C30"/>
    <mergeCell ref="C31:C33"/>
    <mergeCell ref="C35:C47"/>
    <mergeCell ref="C49:C50"/>
    <mergeCell ref="C52:C53"/>
    <mergeCell ref="C55:C62"/>
  </mergeCells>
  <pageMargins left="0.75" right="0.75" top="1" bottom="1" header="0.5" footer="0.5"/>
  <headerFooter/>
  <ignoredErrors>
    <ignoredError sqref="G31" formula="1"/>
    <ignoredError sqref="K3:O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2025-02-15T12:13:00Z</dcterms:created>
  <dcterms:modified xsi:type="dcterms:W3CDTF">2025-02-20T07:36:14Z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B83330C1165B4906B3D7F9CCC67F8DD3_11</vt:lpwstr>
  </property>
  <property fmtid="{D5CDD505-2E9C-101B-9397-08002B2CF9AE}" pid="3" name="KSOProductBuildVer">
    <vt:lpwstr>2052-12.1.0.19770</vt:lpwstr>
  </property>
</Properties>
</file>