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2019" sheetId="1" r:id="rId1"/>
  </sheets>
  <definedNames>
    <definedName name="_xlnm._FilterDatabase" localSheetId="0" hidden="1">'2019'!$A$2:$O$69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<sst xmlns="http://schemas.openxmlformats.org/spreadsheetml/2006/main" count="149" uniqueCount="83">
  <si>
    <t>2019年度新能源汽车推广应用补助资金清算审核车辆信息表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</si>
  <si>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</si>
  <si>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</si>
  <si>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</si>
  <si>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</si>
  <si>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</si>
  <si>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</si>
  <si>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</si>
  <si>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</si>
  <si>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</si>
  <si>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</si>
  <si>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按整车企业取整后补助资金（万元）</t>
  </si>
  <si>
    <t>核减原因</t>
  </si>
  <si>
    <t>此前待扣回预拨资金（万元）</t>
  </si>
  <si>
    <t>此次扣回预拨资金（万元）</t>
  </si>
  <si>
    <t>扣回相应预拨资金后剩余资金（万元）</t>
  </si>
  <si>
    <t>总计</t>
  </si>
  <si>
    <t>北京市</t>
  </si>
  <si>
    <t>合计</t>
  </si>
  <si>
    <t>北京新能源汽车股份有限公司</t>
  </si>
  <si>
    <t>小计</t>
  </si>
  <si>
    <t>BJ7000C5ED-BEV</t>
  </si>
  <si>
    <t/>
  </si>
  <si>
    <t>BJ7000USD1-BEV</t>
  </si>
  <si>
    <t>BJ7000USD-BEV</t>
  </si>
  <si>
    <t>核减1辆，原因为：需进一步核实后予以清算</t>
  </si>
  <si>
    <t>BJ7001BPH6-BEV</t>
  </si>
  <si>
    <t>BJ7001BPHD-BEV</t>
  </si>
  <si>
    <t>核减1辆，原因为：车辆注册登记信息有误</t>
  </si>
  <si>
    <t>BJ7001BPHF-BEV</t>
  </si>
  <si>
    <t>广西壮族自治区</t>
  </si>
  <si>
    <t>东风柳州汽车有限公司</t>
  </si>
  <si>
    <t>EQ7000LS1F1BEV</t>
  </si>
  <si>
    <t>核减1辆，原因为：重复申报</t>
  </si>
  <si>
    <t>LZ5045XXYL2AZBEV</t>
  </si>
  <si>
    <t>核减78辆，原因为：EKG值与推荐目录不一致</t>
  </si>
  <si>
    <t>LZ5046XXYL2AZBEV</t>
  </si>
  <si>
    <t>LZ5181XYKM3AZBEV</t>
  </si>
  <si>
    <t>LZ6510MLANEV</t>
  </si>
  <si>
    <t>LZ6511MLANEV</t>
  </si>
  <si>
    <t>LZ6512MLAEV</t>
  </si>
  <si>
    <t>LZ7000SLAEV</t>
  </si>
  <si>
    <t>核减1辆，原因为：现场核查不通过</t>
  </si>
  <si>
    <t>核减4辆，原因为：重复申报,需进一步核实后予以清算</t>
  </si>
  <si>
    <t>LZ7003SLAEV</t>
  </si>
  <si>
    <t>湖北省</t>
  </si>
  <si>
    <t>湖北三环汽车有限公司</t>
  </si>
  <si>
    <t>STQ5049XXYNBEV7</t>
  </si>
  <si>
    <t>山东省</t>
  </si>
  <si>
    <t>浙江飞碟汽车制造有限公司五征分公司</t>
  </si>
  <si>
    <t>FD1043D66KBEV</t>
  </si>
  <si>
    <t>FD5024XXYBEV</t>
  </si>
  <si>
    <t>FD5041XXYW17KBEV</t>
  </si>
  <si>
    <t>核减4辆，原因为：驱动电机功率与推荐目录不一致</t>
  </si>
  <si>
    <t>FD5042XXYW17KBEV</t>
  </si>
  <si>
    <t>FD5043XXYD66KBEV</t>
  </si>
  <si>
    <t>核减34辆，原因为：电池组型号与推荐目录不一致,车辆注册登记信息有误</t>
  </si>
  <si>
    <t>山西省</t>
  </si>
  <si>
    <t>山西皇城相府宇航汽车制造有限公司</t>
  </si>
  <si>
    <t>SXK5031XXYBEV</t>
  </si>
  <si>
    <t>核减249辆，原因为：车辆注册登记信息有误,现场核查不通过</t>
  </si>
  <si>
    <t>核减129辆，原因为：车辆注册登记信息有误,现场核查不通过</t>
  </si>
  <si>
    <t>四川省</t>
  </si>
  <si>
    <t>四川野马汽车股份有限公司</t>
  </si>
  <si>
    <t>SQJ6460B7BEV</t>
  </si>
  <si>
    <t>SQJ6460M3BEV</t>
  </si>
  <si>
    <t>SQJ6460M5BEV</t>
  </si>
  <si>
    <t>SQJ6630S2BEV</t>
  </si>
  <si>
    <t>浙江省</t>
  </si>
  <si>
    <t>威马汽车制造温州有限公司</t>
  </si>
  <si>
    <t>SZS6460A05BEV</t>
  </si>
  <si>
    <t>核减13辆，原因为：现场核查不通过</t>
  </si>
  <si>
    <t>核减25辆，原因为：现场核查不通过</t>
  </si>
  <si>
    <t>核减23辆，原因为：现场核查不通过</t>
  </si>
  <si>
    <t>SZS6460A06BEV</t>
  </si>
  <si>
    <t>SZS6460A07BEV</t>
  </si>
  <si>
    <t>核减2辆，原因为：现场核查不通过</t>
  </si>
  <si>
    <t>核减3辆，原因为：现场核查不通过</t>
  </si>
  <si>
    <t>SZS6460A13BEV</t>
  </si>
  <si>
    <t>SZS6460A20BEV</t>
  </si>
  <si>
    <t>核减6辆，原因为：现场核查不通过</t>
  </si>
  <si>
    <t>SZS6460A30BEV</t>
  </si>
  <si>
    <t>SZS6480A01BEV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</si>
</sst>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黑体"/>
      <charset val="0"/>
    </font>
    <font>
      <sz val="11"/>
      <name val="宋体"/>
      <charset val="0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9"/>
  <sheetViews>
    <sheetView tabSelected="1" workbookViewId="0">
      <selection activeCell="L71" sqref="L71"/>
    </sheetView>
  </sheetViews>
  <sheetFormatPr defaultColWidth="8.72727272727273" defaultRowHeight="14"/>
  <cols>
    <col min="3" max="3" width="21.0909090909091" style="1" customWidth="1"/>
    <col min="4" max="4" width="21.9090909090909" customWidth="1"/>
    <col min="5" max="10" width="14.7272727272727" customWidth="1"/>
    <col min="11" max="11" width="18.1818181818182" customWidth="1"/>
    <col min="12" max="12" width="17.2727272727273" customWidth="1"/>
    <col min="13" max="13" width="15.0909090909091" customWidth="1"/>
    <col min="14" max="15" width="14" customWidth="1"/>
  </cols>
  <sheetData>
    <row r="1" ht="49" customHeight="1" spans="1:15">
      <c r="A1" s="2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42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8" t="s">
        <v>13</v>
      </c>
      <c r="N2" s="18" t="s">
        <v>14</v>
      </c>
      <c r="O2" s="18" t="s">
        <v>15</v>
      </c>
    </row>
    <row r="3" ht="24" customHeight="1" spans="1:15">
      <c r="A3" s="5" t="s">
        <v>16</v>
      </c>
      <c r="B3" s="5"/>
      <c r="C3" s="5"/>
      <c r="D3" s="5"/>
      <c r="E3" s="6">
        <f>SUM(E4:E69)/3</f>
        <v>4088</v>
      </c>
      <c r="F3" s="6"/>
      <c r="G3" s="6">
        <f>SUM(G4:G69)/3</f>
        <v>8921.3167</v>
      </c>
      <c r="H3" s="6">
        <f>SUM(H4:H69)/3</f>
        <v>3504</v>
      </c>
      <c r="I3" s="6"/>
      <c r="J3" s="6">
        <f>SUM(J4:J69)/3</f>
        <v>7350.4054</v>
      </c>
      <c r="K3" s="19">
        <f>SUM(K4:K69)/2</f>
        <v>7351</v>
      </c>
      <c r="L3" s="19"/>
      <c r="M3" s="19">
        <f>SUM(M4:M69)/2</f>
        <v>0</v>
      </c>
      <c r="N3" s="19">
        <f>SUM(N4:N69)/2</f>
        <v>0</v>
      </c>
      <c r="O3" s="19">
        <f>SUM(O4:O69)/2</f>
        <v>7351</v>
      </c>
    </row>
    <row r="4" ht="24" customHeight="1" spans="1:15">
      <c r="A4" s="7" t="s">
        <v>17</v>
      </c>
      <c r="B4" s="8" t="s">
        <v>18</v>
      </c>
      <c r="C4" s="9"/>
      <c r="D4" s="10"/>
      <c r="E4" s="6">
        <f t="shared" ref="E4:J4" si="0">SUM(E5:E17)/2</f>
        <v>2351</v>
      </c>
      <c r="F4" s="6"/>
      <c r="G4" s="6">
        <f t="shared" si="0"/>
        <v>4608.8968</v>
      </c>
      <c r="H4" s="6">
        <f t="shared" si="0"/>
        <v>2349</v>
      </c>
      <c r="I4" s="6"/>
      <c r="J4" s="6">
        <f t="shared" si="0"/>
        <v>4601.5948</v>
      </c>
      <c r="K4" s="19">
        <f>K5</f>
        <v>4602</v>
      </c>
      <c r="L4" s="19"/>
      <c r="M4" s="19">
        <f>M5</f>
        <v>0</v>
      </c>
      <c r="N4" s="19">
        <f>N5</f>
        <v>0</v>
      </c>
      <c r="O4" s="19">
        <f>O5</f>
        <v>4602</v>
      </c>
    </row>
    <row r="5" ht="24" customHeight="1" spans="1:15">
      <c r="A5" s="11"/>
      <c r="B5" s="5">
        <v>1</v>
      </c>
      <c r="C5" s="5" t="s">
        <v>19</v>
      </c>
      <c r="D5" s="5" t="s">
        <v>20</v>
      </c>
      <c r="E5" s="6">
        <f>SUM(E6:E17)</f>
        <v>2351</v>
      </c>
      <c r="F5" s="6"/>
      <c r="G5" s="6">
        <f>SUM(G6:G17)</f>
        <v>4608.8968</v>
      </c>
      <c r="H5" s="6">
        <f>SUM(H6:H17)</f>
        <v>2349</v>
      </c>
      <c r="I5" s="6"/>
      <c r="J5" s="6">
        <f>SUM(J6:J17)</f>
        <v>4601.5948</v>
      </c>
      <c r="K5" s="19">
        <f>ROUND(J5,0)</f>
        <v>4602</v>
      </c>
      <c r="L5" s="5"/>
      <c r="M5" s="20">
        <v>0</v>
      </c>
      <c r="N5" s="20">
        <v>0</v>
      </c>
      <c r="O5" s="20">
        <f>K5-N5</f>
        <v>4602</v>
      </c>
    </row>
    <row r="6" ht="24" customHeight="1" spans="1:15">
      <c r="A6" s="11"/>
      <c r="B6" s="5"/>
      <c r="C6" s="5"/>
      <c r="D6" s="5" t="s">
        <v>21</v>
      </c>
      <c r="E6" s="6">
        <v>1036</v>
      </c>
      <c r="F6" s="6">
        <v>1.134</v>
      </c>
      <c r="G6" s="6">
        <f>E6*F6</f>
        <v>1174.824</v>
      </c>
      <c r="H6" s="6">
        <v>1036</v>
      </c>
      <c r="I6" s="6">
        <v>1.134</v>
      </c>
      <c r="J6" s="6">
        <f>H6*I6</f>
        <v>1174.824</v>
      </c>
      <c r="K6" s="19"/>
      <c r="L6" s="5" t="s">
        <v>22</v>
      </c>
      <c r="M6" s="20"/>
      <c r="N6" s="20"/>
      <c r="O6" s="20"/>
    </row>
    <row r="7" ht="24" customHeight="1" spans="1:15">
      <c r="A7" s="11"/>
      <c r="B7" s="5"/>
      <c r="C7" s="5"/>
      <c r="D7" s="5" t="s">
        <v>23</v>
      </c>
      <c r="E7" s="6">
        <v>78</v>
      </c>
      <c r="F7" s="6">
        <v>1.75</v>
      </c>
      <c r="G7" s="6">
        <f t="shared" ref="G7:G17" si="1">E7*F7</f>
        <v>136.5</v>
      </c>
      <c r="H7" s="6">
        <v>78</v>
      </c>
      <c r="I7" s="6">
        <v>1.75</v>
      </c>
      <c r="J7" s="6">
        <f t="shared" ref="J7:J17" si="2">H7*I7</f>
        <v>136.5</v>
      </c>
      <c r="K7" s="19"/>
      <c r="L7" s="5" t="s">
        <v>22</v>
      </c>
      <c r="M7" s="20"/>
      <c r="N7" s="20"/>
      <c r="O7" s="20"/>
    </row>
    <row r="8" ht="24" customHeight="1" spans="1:15">
      <c r="A8" s="11"/>
      <c r="B8" s="5"/>
      <c r="C8" s="5"/>
      <c r="D8" s="5" t="s">
        <v>23</v>
      </c>
      <c r="E8" s="6">
        <v>1</v>
      </c>
      <c r="F8" s="6">
        <v>2.5</v>
      </c>
      <c r="G8" s="6">
        <f t="shared" si="1"/>
        <v>2.5</v>
      </c>
      <c r="H8" s="6">
        <v>1</v>
      </c>
      <c r="I8" s="6">
        <v>2.5</v>
      </c>
      <c r="J8" s="6">
        <f t="shared" si="2"/>
        <v>2.5</v>
      </c>
      <c r="K8" s="19"/>
      <c r="L8" s="5" t="s">
        <v>22</v>
      </c>
      <c r="M8" s="20"/>
      <c r="N8" s="20"/>
      <c r="O8" s="20"/>
    </row>
    <row r="9" ht="24" customHeight="1" spans="1:15">
      <c r="A9" s="11"/>
      <c r="B9" s="5"/>
      <c r="C9" s="5"/>
      <c r="D9" s="5" t="s">
        <v>23</v>
      </c>
      <c r="E9" s="6">
        <v>2</v>
      </c>
      <c r="F9" s="6">
        <v>3.96</v>
      </c>
      <c r="G9" s="6">
        <f t="shared" si="1"/>
        <v>7.92</v>
      </c>
      <c r="H9" s="6">
        <v>2</v>
      </c>
      <c r="I9" s="6">
        <v>3.96</v>
      </c>
      <c r="J9" s="6">
        <f t="shared" si="2"/>
        <v>7.92</v>
      </c>
      <c r="K9" s="19"/>
      <c r="L9" s="5" t="s">
        <v>22</v>
      </c>
      <c r="M9" s="20"/>
      <c r="N9" s="20"/>
      <c r="O9" s="20"/>
    </row>
    <row r="10" ht="24" customHeight="1" spans="1:15">
      <c r="A10" s="11"/>
      <c r="B10" s="5"/>
      <c r="C10" s="5"/>
      <c r="D10" s="5" t="s">
        <v>24</v>
      </c>
      <c r="E10" s="6">
        <v>18</v>
      </c>
      <c r="F10" s="6">
        <v>1.575</v>
      </c>
      <c r="G10" s="6">
        <f t="shared" si="1"/>
        <v>28.35</v>
      </c>
      <c r="H10" s="6">
        <v>18</v>
      </c>
      <c r="I10" s="6">
        <v>1.575</v>
      </c>
      <c r="J10" s="6">
        <f t="shared" si="2"/>
        <v>28.35</v>
      </c>
      <c r="K10" s="19"/>
      <c r="L10" s="5" t="s">
        <v>22</v>
      </c>
      <c r="M10" s="20"/>
      <c r="N10" s="20"/>
      <c r="O10" s="20"/>
    </row>
    <row r="11" ht="24" customHeight="1" spans="1:15">
      <c r="A11" s="11"/>
      <c r="B11" s="5"/>
      <c r="C11" s="5"/>
      <c r="D11" s="5" t="s">
        <v>24</v>
      </c>
      <c r="E11" s="6">
        <v>18</v>
      </c>
      <c r="F11" s="6">
        <v>3.63</v>
      </c>
      <c r="G11" s="6">
        <f t="shared" si="1"/>
        <v>65.34</v>
      </c>
      <c r="H11" s="6">
        <v>17</v>
      </c>
      <c r="I11" s="6">
        <v>3.63</v>
      </c>
      <c r="J11" s="6">
        <f t="shared" si="2"/>
        <v>61.71</v>
      </c>
      <c r="K11" s="19"/>
      <c r="L11" s="6" t="s">
        <v>25</v>
      </c>
      <c r="M11" s="20"/>
      <c r="N11" s="20"/>
      <c r="O11" s="20"/>
    </row>
    <row r="12" ht="24" customHeight="1" spans="1:15">
      <c r="A12" s="11"/>
      <c r="B12" s="5"/>
      <c r="C12" s="5"/>
      <c r="D12" s="5" t="s">
        <v>26</v>
      </c>
      <c r="E12" s="6">
        <v>1</v>
      </c>
      <c r="F12" s="6">
        <v>0.3672</v>
      </c>
      <c r="G12" s="6">
        <f t="shared" si="1"/>
        <v>0.3672</v>
      </c>
      <c r="H12" s="6">
        <v>1</v>
      </c>
      <c r="I12" s="6">
        <v>0.3672</v>
      </c>
      <c r="J12" s="6">
        <f t="shared" si="2"/>
        <v>0.3672</v>
      </c>
      <c r="K12" s="19"/>
      <c r="L12" s="5" t="s">
        <v>22</v>
      </c>
      <c r="M12" s="20"/>
      <c r="N12" s="20"/>
      <c r="O12" s="20"/>
    </row>
    <row r="13" ht="24" customHeight="1" spans="1:15">
      <c r="A13" s="11"/>
      <c r="B13" s="5"/>
      <c r="C13" s="5"/>
      <c r="D13" s="5" t="s">
        <v>27</v>
      </c>
      <c r="E13" s="6">
        <v>69</v>
      </c>
      <c r="F13" s="6">
        <v>1.0602</v>
      </c>
      <c r="G13" s="6">
        <f t="shared" si="1"/>
        <v>73.1538</v>
      </c>
      <c r="H13" s="6">
        <v>69</v>
      </c>
      <c r="I13" s="6">
        <v>1.0602</v>
      </c>
      <c r="J13" s="6">
        <f t="shared" si="2"/>
        <v>73.1538</v>
      </c>
      <c r="K13" s="19"/>
      <c r="L13" s="5" t="s">
        <v>22</v>
      </c>
      <c r="M13" s="20"/>
      <c r="N13" s="20"/>
      <c r="O13" s="20"/>
    </row>
    <row r="14" ht="24" customHeight="1" spans="1:15">
      <c r="A14" s="11"/>
      <c r="B14" s="5"/>
      <c r="C14" s="5"/>
      <c r="D14" s="5" t="s">
        <v>27</v>
      </c>
      <c r="E14" s="6">
        <v>2</v>
      </c>
      <c r="F14" s="6">
        <v>1.5147</v>
      </c>
      <c r="G14" s="6">
        <f t="shared" si="1"/>
        <v>3.0294</v>
      </c>
      <c r="H14" s="6">
        <v>2</v>
      </c>
      <c r="I14" s="6">
        <v>1.5147</v>
      </c>
      <c r="J14" s="6">
        <f t="shared" si="2"/>
        <v>3.0294</v>
      </c>
      <c r="K14" s="19"/>
      <c r="L14" s="5" t="s">
        <v>22</v>
      </c>
      <c r="M14" s="20"/>
      <c r="N14" s="20"/>
      <c r="O14" s="20"/>
    </row>
    <row r="15" ht="24" customHeight="1" spans="1:15">
      <c r="A15" s="11"/>
      <c r="B15" s="5"/>
      <c r="C15" s="5"/>
      <c r="D15" s="5" t="s">
        <v>27</v>
      </c>
      <c r="E15" s="6">
        <v>667</v>
      </c>
      <c r="F15" s="6">
        <v>2.2032</v>
      </c>
      <c r="G15" s="6">
        <f t="shared" si="1"/>
        <v>1469.5344</v>
      </c>
      <c r="H15" s="6">
        <v>667</v>
      </c>
      <c r="I15" s="6">
        <v>2.2032</v>
      </c>
      <c r="J15" s="6">
        <f t="shared" si="2"/>
        <v>1469.5344</v>
      </c>
      <c r="K15" s="19"/>
      <c r="L15" s="5" t="s">
        <v>22</v>
      </c>
      <c r="M15" s="20"/>
      <c r="N15" s="20"/>
      <c r="O15" s="20"/>
    </row>
    <row r="16" ht="24" customHeight="1" spans="1:15">
      <c r="A16" s="11"/>
      <c r="B16" s="5"/>
      <c r="C16" s="5"/>
      <c r="D16" s="5" t="s">
        <v>27</v>
      </c>
      <c r="E16" s="6">
        <v>444</v>
      </c>
      <c r="F16" s="6">
        <v>3.672</v>
      </c>
      <c r="G16" s="6">
        <f t="shared" si="1"/>
        <v>1630.368</v>
      </c>
      <c r="H16" s="6">
        <v>443</v>
      </c>
      <c r="I16" s="6">
        <v>3.672</v>
      </c>
      <c r="J16" s="6">
        <f t="shared" si="2"/>
        <v>1626.696</v>
      </c>
      <c r="K16" s="19"/>
      <c r="L16" s="6" t="s">
        <v>28</v>
      </c>
      <c r="M16" s="20"/>
      <c r="N16" s="20"/>
      <c r="O16" s="20"/>
    </row>
    <row r="17" ht="24" customHeight="1" spans="1:15">
      <c r="A17" s="12"/>
      <c r="B17" s="5"/>
      <c r="C17" s="5"/>
      <c r="D17" s="5" t="s">
        <v>29</v>
      </c>
      <c r="E17" s="6">
        <v>15</v>
      </c>
      <c r="F17" s="6">
        <v>1.134</v>
      </c>
      <c r="G17" s="6">
        <f t="shared" si="1"/>
        <v>17.01</v>
      </c>
      <c r="H17" s="6">
        <v>15</v>
      </c>
      <c r="I17" s="6">
        <v>1.134</v>
      </c>
      <c r="J17" s="6">
        <f t="shared" si="2"/>
        <v>17.01</v>
      </c>
      <c r="K17" s="19"/>
      <c r="L17" s="5" t="s">
        <v>22</v>
      </c>
      <c r="M17" s="20"/>
      <c r="N17" s="20"/>
      <c r="O17" s="20"/>
    </row>
    <row r="18" ht="24" customHeight="1" spans="1:15">
      <c r="A18" s="5" t="s">
        <v>30</v>
      </c>
      <c r="B18" s="5" t="s">
        <v>18</v>
      </c>
      <c r="C18" s="5"/>
      <c r="D18" s="5"/>
      <c r="E18" s="6">
        <f t="shared" ref="E18:J18" si="3">SUM(E19:E33)/2</f>
        <v>855</v>
      </c>
      <c r="F18" s="6"/>
      <c r="G18" s="6">
        <f t="shared" si="3"/>
        <v>1855.6795</v>
      </c>
      <c r="H18" s="6">
        <f t="shared" si="3"/>
        <v>767</v>
      </c>
      <c r="I18" s="6"/>
      <c r="J18" s="6">
        <f t="shared" si="3"/>
        <v>1370.323</v>
      </c>
      <c r="K18" s="19">
        <f>K19</f>
        <v>1370</v>
      </c>
      <c r="L18" s="19"/>
      <c r="M18" s="19">
        <f>M19</f>
        <v>0</v>
      </c>
      <c r="N18" s="19">
        <f>N19</f>
        <v>0</v>
      </c>
      <c r="O18" s="19">
        <f>O19</f>
        <v>1370</v>
      </c>
    </row>
    <row r="19" ht="24" customHeight="1" spans="1:15">
      <c r="A19" s="5"/>
      <c r="B19" s="5">
        <v>1</v>
      </c>
      <c r="C19" s="5" t="s">
        <v>31</v>
      </c>
      <c r="D19" s="5" t="s">
        <v>20</v>
      </c>
      <c r="E19" s="6">
        <f>SUM(E20:E33)</f>
        <v>855</v>
      </c>
      <c r="F19" s="6"/>
      <c r="G19" s="6">
        <f>SUM(G20:G33)</f>
        <v>1855.6795</v>
      </c>
      <c r="H19" s="6">
        <f>SUM(H20:H33)</f>
        <v>767</v>
      </c>
      <c r="I19" s="6"/>
      <c r="J19" s="6">
        <f>SUM(J20:J33)</f>
        <v>1370.323</v>
      </c>
      <c r="K19" s="19">
        <f>ROUND(J19,0)</f>
        <v>1370</v>
      </c>
      <c r="L19" s="5"/>
      <c r="M19" s="20">
        <v>0</v>
      </c>
      <c r="N19" s="20">
        <v>0</v>
      </c>
      <c r="O19" s="20">
        <f>K19-N19</f>
        <v>1370</v>
      </c>
    </row>
    <row r="20" ht="24" customHeight="1" spans="1:15">
      <c r="A20" s="5"/>
      <c r="B20" s="5"/>
      <c r="C20" s="5"/>
      <c r="D20" s="5" t="s">
        <v>32</v>
      </c>
      <c r="E20" s="6">
        <v>1</v>
      </c>
      <c r="F20" s="6">
        <v>1.008</v>
      </c>
      <c r="G20" s="6">
        <f t="shared" ref="G20:G33" si="4">E20*F20</f>
        <v>1.008</v>
      </c>
      <c r="H20" s="6">
        <v>0</v>
      </c>
      <c r="I20" s="6">
        <v>0</v>
      </c>
      <c r="J20" s="6">
        <f t="shared" ref="J20:J33" si="5">H20*I20</f>
        <v>0</v>
      </c>
      <c r="K20" s="19"/>
      <c r="L20" s="6" t="s">
        <v>33</v>
      </c>
      <c r="M20" s="20"/>
      <c r="N20" s="20"/>
      <c r="O20" s="20"/>
    </row>
    <row r="21" ht="24" customHeight="1" spans="1:15">
      <c r="A21" s="5"/>
      <c r="B21" s="5"/>
      <c r="C21" s="5"/>
      <c r="D21" s="5" t="s">
        <v>34</v>
      </c>
      <c r="E21" s="6">
        <v>78</v>
      </c>
      <c r="F21" s="6">
        <v>5.857</v>
      </c>
      <c r="G21" s="6">
        <f t="shared" si="4"/>
        <v>456.846</v>
      </c>
      <c r="H21" s="6">
        <v>0</v>
      </c>
      <c r="I21" s="6">
        <v>0</v>
      </c>
      <c r="J21" s="6">
        <f t="shared" si="5"/>
        <v>0</v>
      </c>
      <c r="K21" s="19"/>
      <c r="L21" s="6" t="s">
        <v>35</v>
      </c>
      <c r="M21" s="20"/>
      <c r="N21" s="20"/>
      <c r="O21" s="20"/>
    </row>
    <row r="22" ht="24" customHeight="1" spans="1:15">
      <c r="A22" s="5"/>
      <c r="B22" s="5"/>
      <c r="C22" s="5"/>
      <c r="D22" s="5" t="s">
        <v>36</v>
      </c>
      <c r="E22" s="6">
        <v>1</v>
      </c>
      <c r="F22" s="6">
        <v>3.834</v>
      </c>
      <c r="G22" s="6">
        <f t="shared" si="4"/>
        <v>3.834</v>
      </c>
      <c r="H22" s="6">
        <v>1</v>
      </c>
      <c r="I22" s="6">
        <v>3.834</v>
      </c>
      <c r="J22" s="6">
        <f t="shared" si="5"/>
        <v>3.834</v>
      </c>
      <c r="K22" s="19"/>
      <c r="L22" s="5" t="s">
        <v>22</v>
      </c>
      <c r="M22" s="20"/>
      <c r="N22" s="20"/>
      <c r="O22" s="20"/>
    </row>
    <row r="23" ht="24" customHeight="1" spans="1:15">
      <c r="A23" s="5"/>
      <c r="B23" s="5"/>
      <c r="C23" s="5"/>
      <c r="D23" s="5" t="s">
        <v>37</v>
      </c>
      <c r="E23" s="6">
        <v>1</v>
      </c>
      <c r="F23" s="6">
        <v>10</v>
      </c>
      <c r="G23" s="6">
        <f t="shared" si="4"/>
        <v>10</v>
      </c>
      <c r="H23" s="6">
        <v>1</v>
      </c>
      <c r="I23" s="6">
        <v>10</v>
      </c>
      <c r="J23" s="6">
        <f t="shared" si="5"/>
        <v>10</v>
      </c>
      <c r="K23" s="19"/>
      <c r="L23" s="5" t="s">
        <v>22</v>
      </c>
      <c r="M23" s="20"/>
      <c r="N23" s="20"/>
      <c r="O23" s="20"/>
    </row>
    <row r="24" ht="24" customHeight="1" spans="1:15">
      <c r="A24" s="5"/>
      <c r="B24" s="5"/>
      <c r="C24" s="5"/>
      <c r="D24" s="5" t="s">
        <v>38</v>
      </c>
      <c r="E24" s="6">
        <v>2</v>
      </c>
      <c r="F24" s="6">
        <v>5.4</v>
      </c>
      <c r="G24" s="6">
        <f t="shared" si="4"/>
        <v>10.8</v>
      </c>
      <c r="H24" s="6">
        <v>2</v>
      </c>
      <c r="I24" s="6">
        <v>5.4</v>
      </c>
      <c r="J24" s="6">
        <f t="shared" si="5"/>
        <v>10.8</v>
      </c>
      <c r="K24" s="19"/>
      <c r="L24" s="5" t="s">
        <v>22</v>
      </c>
      <c r="M24" s="20"/>
      <c r="N24" s="20"/>
      <c r="O24" s="20"/>
    </row>
    <row r="25" ht="24" customHeight="1" spans="1:15">
      <c r="A25" s="5"/>
      <c r="B25" s="5"/>
      <c r="C25" s="5"/>
      <c r="D25" s="5" t="s">
        <v>39</v>
      </c>
      <c r="E25" s="6">
        <v>1</v>
      </c>
      <c r="F25" s="6">
        <v>1.8</v>
      </c>
      <c r="G25" s="6">
        <f t="shared" si="4"/>
        <v>1.8</v>
      </c>
      <c r="H25" s="6">
        <v>0</v>
      </c>
      <c r="I25" s="6">
        <v>0</v>
      </c>
      <c r="J25" s="6">
        <f t="shared" si="5"/>
        <v>0</v>
      </c>
      <c r="K25" s="19"/>
      <c r="L25" s="6" t="s">
        <v>25</v>
      </c>
      <c r="M25" s="20"/>
      <c r="N25" s="20"/>
      <c r="O25" s="20"/>
    </row>
    <row r="26" ht="24" customHeight="1" spans="1:15">
      <c r="A26" s="5"/>
      <c r="B26" s="5"/>
      <c r="C26" s="5"/>
      <c r="D26" s="5" t="s">
        <v>40</v>
      </c>
      <c r="E26" s="6">
        <v>21</v>
      </c>
      <c r="F26" s="6">
        <v>5.4</v>
      </c>
      <c r="G26" s="6">
        <f t="shared" si="4"/>
        <v>113.4</v>
      </c>
      <c r="H26" s="6">
        <v>20</v>
      </c>
      <c r="I26" s="6">
        <v>5.4</v>
      </c>
      <c r="J26" s="6">
        <f t="shared" si="5"/>
        <v>108</v>
      </c>
      <c r="K26" s="19"/>
      <c r="L26" s="6" t="s">
        <v>33</v>
      </c>
      <c r="M26" s="20"/>
      <c r="N26" s="20"/>
      <c r="O26" s="20"/>
    </row>
    <row r="27" ht="24" customHeight="1" spans="1:15">
      <c r="A27" s="5"/>
      <c r="B27" s="5"/>
      <c r="C27" s="5"/>
      <c r="D27" s="5" t="s">
        <v>41</v>
      </c>
      <c r="E27" s="6">
        <v>16</v>
      </c>
      <c r="F27" s="6">
        <v>1.134</v>
      </c>
      <c r="G27" s="6">
        <f t="shared" si="4"/>
        <v>18.144</v>
      </c>
      <c r="H27" s="6">
        <v>16</v>
      </c>
      <c r="I27" s="6">
        <v>1.134</v>
      </c>
      <c r="J27" s="6">
        <f t="shared" si="5"/>
        <v>18.144</v>
      </c>
      <c r="K27" s="19"/>
      <c r="L27" s="5" t="s">
        <v>22</v>
      </c>
      <c r="M27" s="20"/>
      <c r="N27" s="20"/>
      <c r="O27" s="20"/>
    </row>
    <row r="28" ht="24" customHeight="1" spans="1:15">
      <c r="A28" s="5"/>
      <c r="B28" s="5"/>
      <c r="C28" s="5"/>
      <c r="D28" s="5" t="s">
        <v>41</v>
      </c>
      <c r="E28" s="6">
        <v>294</v>
      </c>
      <c r="F28" s="6">
        <v>1.4175</v>
      </c>
      <c r="G28" s="6">
        <f t="shared" si="4"/>
        <v>416.745</v>
      </c>
      <c r="H28" s="6">
        <v>294</v>
      </c>
      <c r="I28" s="6">
        <v>1.4175</v>
      </c>
      <c r="J28" s="6">
        <f t="shared" si="5"/>
        <v>416.745</v>
      </c>
      <c r="K28" s="19"/>
      <c r="L28" s="5" t="s">
        <v>22</v>
      </c>
      <c r="M28" s="20"/>
      <c r="N28" s="20"/>
      <c r="O28" s="20"/>
    </row>
    <row r="29" ht="24" customHeight="1" spans="1:15">
      <c r="A29" s="5"/>
      <c r="B29" s="5"/>
      <c r="C29" s="5"/>
      <c r="D29" s="5" t="s">
        <v>41</v>
      </c>
      <c r="E29" s="6">
        <v>407</v>
      </c>
      <c r="F29" s="6">
        <v>1.575</v>
      </c>
      <c r="G29" s="6">
        <f t="shared" si="4"/>
        <v>641.025</v>
      </c>
      <c r="H29" s="6">
        <v>406</v>
      </c>
      <c r="I29" s="6">
        <v>1.575</v>
      </c>
      <c r="J29" s="6">
        <f t="shared" si="5"/>
        <v>639.45</v>
      </c>
      <c r="K29" s="19"/>
      <c r="L29" s="6" t="s">
        <v>42</v>
      </c>
      <c r="M29" s="20"/>
      <c r="N29" s="20"/>
      <c r="O29" s="20"/>
    </row>
    <row r="30" ht="24" customHeight="1" spans="1:15">
      <c r="A30" s="5"/>
      <c r="B30" s="5"/>
      <c r="C30" s="5"/>
      <c r="D30" s="5" t="s">
        <v>41</v>
      </c>
      <c r="E30" s="6">
        <v>4</v>
      </c>
      <c r="F30" s="6">
        <v>3.63</v>
      </c>
      <c r="G30" s="6">
        <f t="shared" si="4"/>
        <v>14.52</v>
      </c>
      <c r="H30" s="6">
        <v>0</v>
      </c>
      <c r="I30" s="6">
        <v>0</v>
      </c>
      <c r="J30" s="6">
        <f t="shared" si="5"/>
        <v>0</v>
      </c>
      <c r="K30" s="19"/>
      <c r="L30" s="6" t="s">
        <v>43</v>
      </c>
      <c r="M30" s="20"/>
      <c r="N30" s="20"/>
      <c r="O30" s="20"/>
    </row>
    <row r="31" ht="24" customHeight="1" spans="1:15">
      <c r="A31" s="5"/>
      <c r="B31" s="5"/>
      <c r="C31" s="5"/>
      <c r="D31" s="5" t="s">
        <v>41</v>
      </c>
      <c r="E31" s="6">
        <v>27</v>
      </c>
      <c r="F31" s="6">
        <v>6.05</v>
      </c>
      <c r="G31" s="6">
        <f t="shared" si="4"/>
        <v>163.35</v>
      </c>
      <c r="H31" s="6">
        <v>27</v>
      </c>
      <c r="I31" s="6">
        <v>6.05</v>
      </c>
      <c r="J31" s="6">
        <f t="shared" si="5"/>
        <v>163.35</v>
      </c>
      <c r="K31" s="19"/>
      <c r="L31" s="5" t="s">
        <v>22</v>
      </c>
      <c r="M31" s="20"/>
      <c r="N31" s="20"/>
      <c r="O31" s="20"/>
    </row>
    <row r="32" ht="24" customHeight="1" spans="1:15">
      <c r="A32" s="5"/>
      <c r="B32" s="5"/>
      <c r="C32" s="5"/>
      <c r="D32" s="5" t="s">
        <v>44</v>
      </c>
      <c r="E32" s="6">
        <v>1</v>
      </c>
      <c r="F32" s="6">
        <v>1.7325</v>
      </c>
      <c r="G32" s="6">
        <f t="shared" si="4"/>
        <v>1.7325</v>
      </c>
      <c r="H32" s="6">
        <v>0</v>
      </c>
      <c r="I32" s="6">
        <v>0</v>
      </c>
      <c r="J32" s="6">
        <f t="shared" si="5"/>
        <v>0</v>
      </c>
      <c r="K32" s="19"/>
      <c r="L32" s="6" t="s">
        <v>25</v>
      </c>
      <c r="M32" s="20"/>
      <c r="N32" s="20"/>
      <c r="O32" s="20"/>
    </row>
    <row r="33" ht="24" customHeight="1" spans="1:15">
      <c r="A33" s="5"/>
      <c r="B33" s="5"/>
      <c r="C33" s="5"/>
      <c r="D33" s="5" t="s">
        <v>44</v>
      </c>
      <c r="E33" s="6">
        <v>1</v>
      </c>
      <c r="F33" s="6">
        <v>2.475</v>
      </c>
      <c r="G33" s="6">
        <f t="shared" si="4"/>
        <v>2.475</v>
      </c>
      <c r="H33" s="6">
        <v>0</v>
      </c>
      <c r="I33" s="6">
        <v>0</v>
      </c>
      <c r="J33" s="6">
        <f t="shared" si="5"/>
        <v>0</v>
      </c>
      <c r="K33" s="19"/>
      <c r="L33" s="6" t="s">
        <v>33</v>
      </c>
      <c r="M33" s="20"/>
      <c r="N33" s="20"/>
      <c r="O33" s="20"/>
    </row>
    <row r="34" ht="24" customHeight="1" spans="1:15">
      <c r="A34" s="5" t="s">
        <v>45</v>
      </c>
      <c r="B34" s="5" t="s">
        <v>18</v>
      </c>
      <c r="C34" s="5"/>
      <c r="D34" s="5"/>
      <c r="E34" s="6">
        <f t="shared" ref="E34:J34" si="6">SUM(E35:E36)/2</f>
        <v>6</v>
      </c>
      <c r="F34" s="6"/>
      <c r="G34" s="6">
        <f t="shared" si="6"/>
        <v>38.34</v>
      </c>
      <c r="H34" s="6">
        <f t="shared" si="6"/>
        <v>6</v>
      </c>
      <c r="I34" s="6"/>
      <c r="J34" s="6">
        <f t="shared" si="6"/>
        <v>38.34</v>
      </c>
      <c r="K34" s="19">
        <f>K35</f>
        <v>38</v>
      </c>
      <c r="L34" s="19"/>
      <c r="M34" s="19">
        <f>M35</f>
        <v>0</v>
      </c>
      <c r="N34" s="19">
        <f>N35</f>
        <v>0</v>
      </c>
      <c r="O34" s="19">
        <f>O35</f>
        <v>38</v>
      </c>
    </row>
    <row r="35" ht="24" customHeight="1" spans="1:15">
      <c r="A35" s="5"/>
      <c r="B35" s="5">
        <v>1</v>
      </c>
      <c r="C35" s="5" t="s">
        <v>46</v>
      </c>
      <c r="D35" s="5" t="s">
        <v>20</v>
      </c>
      <c r="E35" s="6">
        <f>SUM(E36)</f>
        <v>6</v>
      </c>
      <c r="F35" s="6"/>
      <c r="G35" s="6">
        <f>SUM(G36)</f>
        <v>38.34</v>
      </c>
      <c r="H35" s="6">
        <f>SUM(H36)</f>
        <v>6</v>
      </c>
      <c r="I35" s="6"/>
      <c r="J35" s="6">
        <f>SUM(J36)</f>
        <v>38.34</v>
      </c>
      <c r="K35" s="19">
        <f>ROUND(J35,0)</f>
        <v>38</v>
      </c>
      <c r="L35" s="5"/>
      <c r="M35" s="20">
        <v>0</v>
      </c>
      <c r="N35" s="20">
        <v>0</v>
      </c>
      <c r="O35" s="20">
        <f>K35-N35</f>
        <v>38</v>
      </c>
    </row>
    <row r="36" ht="24" customHeight="1" spans="1:15">
      <c r="A36" s="5"/>
      <c r="B36" s="5"/>
      <c r="C36" s="5"/>
      <c r="D36" s="5" t="s">
        <v>47</v>
      </c>
      <c r="E36" s="6">
        <v>6</v>
      </c>
      <c r="F36" s="6">
        <v>6.39</v>
      </c>
      <c r="G36" s="6">
        <f>E36*F36</f>
        <v>38.34</v>
      </c>
      <c r="H36" s="6">
        <v>6</v>
      </c>
      <c r="I36" s="6">
        <v>6.39</v>
      </c>
      <c r="J36" s="6">
        <f>H36*I36</f>
        <v>38.34</v>
      </c>
      <c r="K36" s="19"/>
      <c r="L36" s="5" t="s">
        <v>22</v>
      </c>
      <c r="M36" s="20"/>
      <c r="N36" s="20"/>
      <c r="O36" s="20"/>
    </row>
    <row r="37" ht="24" customHeight="1" spans="1:15">
      <c r="A37" s="5" t="s">
        <v>48</v>
      </c>
      <c r="B37" s="5" t="s">
        <v>18</v>
      </c>
      <c r="C37" s="5"/>
      <c r="D37" s="5"/>
      <c r="E37" s="6">
        <f t="shared" ref="E37:J37" si="7">SUM(E38:E43)/2</f>
        <v>199</v>
      </c>
      <c r="F37" s="6"/>
      <c r="G37" s="6">
        <f t="shared" si="7"/>
        <v>428.0005</v>
      </c>
      <c r="H37" s="6">
        <f t="shared" si="7"/>
        <v>161</v>
      </c>
      <c r="I37" s="6"/>
      <c r="J37" s="6">
        <f t="shared" si="7"/>
        <v>339.5597</v>
      </c>
      <c r="K37" s="19">
        <f>K38</f>
        <v>340</v>
      </c>
      <c r="L37" s="19"/>
      <c r="M37" s="19">
        <f>M38</f>
        <v>0</v>
      </c>
      <c r="N37" s="19">
        <f>N38</f>
        <v>0</v>
      </c>
      <c r="O37" s="19">
        <f>O38</f>
        <v>340</v>
      </c>
    </row>
    <row r="38" ht="24" customHeight="1" spans="1:15">
      <c r="A38" s="5"/>
      <c r="B38" s="5">
        <v>1</v>
      </c>
      <c r="C38" s="5" t="s">
        <v>49</v>
      </c>
      <c r="D38" s="5" t="s">
        <v>20</v>
      </c>
      <c r="E38" s="6">
        <f>SUM(E39:E43)</f>
        <v>199</v>
      </c>
      <c r="F38" s="6"/>
      <c r="G38" s="6">
        <f>SUM(G39:G43)</f>
        <v>428.0005</v>
      </c>
      <c r="H38" s="6">
        <f>SUM(H39:H43)</f>
        <v>161</v>
      </c>
      <c r="I38" s="6"/>
      <c r="J38" s="6">
        <f>SUM(J39:J43)</f>
        <v>339.5597</v>
      </c>
      <c r="K38" s="19">
        <f>ROUND(J38,0)</f>
        <v>340</v>
      </c>
      <c r="L38" s="5"/>
      <c r="M38" s="20">
        <v>0</v>
      </c>
      <c r="N38" s="20">
        <v>0</v>
      </c>
      <c r="O38" s="20">
        <f>K38-N38</f>
        <v>340</v>
      </c>
    </row>
    <row r="39" ht="24" customHeight="1" spans="1:15">
      <c r="A39" s="5"/>
      <c r="B39" s="5"/>
      <c r="C39" s="5"/>
      <c r="D39" s="5" t="s">
        <v>50</v>
      </c>
      <c r="E39" s="6">
        <v>89</v>
      </c>
      <c r="F39" s="6">
        <v>1.9152</v>
      </c>
      <c r="G39" s="6">
        <f>E39*F39</f>
        <v>170.4528</v>
      </c>
      <c r="H39" s="6">
        <v>89</v>
      </c>
      <c r="I39" s="6">
        <v>1.9152</v>
      </c>
      <c r="J39" s="6">
        <f>H39*I39</f>
        <v>170.4528</v>
      </c>
      <c r="K39" s="19"/>
      <c r="L39" s="5" t="s">
        <v>22</v>
      </c>
      <c r="M39" s="20"/>
      <c r="N39" s="20"/>
      <c r="O39" s="20"/>
    </row>
    <row r="40" ht="24" customHeight="1" spans="1:15">
      <c r="A40" s="5"/>
      <c r="B40" s="5"/>
      <c r="C40" s="5"/>
      <c r="D40" s="5" t="s">
        <v>51</v>
      </c>
      <c r="E40" s="6">
        <v>8</v>
      </c>
      <c r="F40" s="6">
        <v>2.2032</v>
      </c>
      <c r="G40" s="6">
        <f>E40*F40</f>
        <v>17.6256</v>
      </c>
      <c r="H40" s="6">
        <v>8</v>
      </c>
      <c r="I40" s="6">
        <v>2.2032</v>
      </c>
      <c r="J40" s="6">
        <f>H40*I40</f>
        <v>17.6256</v>
      </c>
      <c r="K40" s="19"/>
      <c r="L40" s="5" t="s">
        <v>22</v>
      </c>
      <c r="M40" s="20"/>
      <c r="N40" s="20"/>
      <c r="O40" s="20"/>
    </row>
    <row r="41" ht="24" customHeight="1" spans="1:15">
      <c r="A41" s="5"/>
      <c r="B41" s="5"/>
      <c r="C41" s="5"/>
      <c r="D41" s="5" t="s">
        <v>52</v>
      </c>
      <c r="E41" s="6">
        <v>8</v>
      </c>
      <c r="F41" s="6">
        <v>5.831</v>
      </c>
      <c r="G41" s="6">
        <f>E41*F41</f>
        <v>46.648</v>
      </c>
      <c r="H41" s="6">
        <v>4</v>
      </c>
      <c r="I41" s="6">
        <v>5.831</v>
      </c>
      <c r="J41" s="6">
        <f>H41*I41</f>
        <v>23.324</v>
      </c>
      <c r="K41" s="19"/>
      <c r="L41" s="6" t="s">
        <v>53</v>
      </c>
      <c r="M41" s="20"/>
      <c r="N41" s="20"/>
      <c r="O41" s="20"/>
    </row>
    <row r="42" ht="24" customHeight="1" spans="1:15">
      <c r="A42" s="5"/>
      <c r="B42" s="5"/>
      <c r="C42" s="5"/>
      <c r="D42" s="5" t="s">
        <v>54</v>
      </c>
      <c r="E42" s="6">
        <v>9</v>
      </c>
      <c r="F42" s="6">
        <v>3.3869</v>
      </c>
      <c r="G42" s="6">
        <f>E42*F42</f>
        <v>30.4821</v>
      </c>
      <c r="H42" s="6">
        <v>9</v>
      </c>
      <c r="I42" s="6">
        <v>3.3869</v>
      </c>
      <c r="J42" s="6">
        <f>H42*I42</f>
        <v>30.4821</v>
      </c>
      <c r="K42" s="19"/>
      <c r="L42" s="5" t="s">
        <v>22</v>
      </c>
      <c r="M42" s="20"/>
      <c r="N42" s="20"/>
      <c r="O42" s="20"/>
    </row>
    <row r="43" ht="24" customHeight="1" spans="1:15">
      <c r="A43" s="5"/>
      <c r="B43" s="5"/>
      <c r="C43" s="5"/>
      <c r="D43" s="5" t="s">
        <v>55</v>
      </c>
      <c r="E43" s="6">
        <v>85</v>
      </c>
      <c r="F43" s="6">
        <v>1.9152</v>
      </c>
      <c r="G43" s="6">
        <f>E43*F43</f>
        <v>162.792</v>
      </c>
      <c r="H43" s="6">
        <v>51</v>
      </c>
      <c r="I43" s="6">
        <v>1.9152</v>
      </c>
      <c r="J43" s="6">
        <f>H43*I43</f>
        <v>97.6752</v>
      </c>
      <c r="K43" s="19"/>
      <c r="L43" s="6" t="s">
        <v>56</v>
      </c>
      <c r="M43" s="20"/>
      <c r="N43" s="20"/>
      <c r="O43" s="20"/>
    </row>
    <row r="44" ht="24" customHeight="1" spans="1:15">
      <c r="A44" s="5" t="s">
        <v>57</v>
      </c>
      <c r="B44" s="5" t="s">
        <v>18</v>
      </c>
      <c r="C44" s="5"/>
      <c r="D44" s="5"/>
      <c r="E44" s="6">
        <f t="shared" ref="E44:J44" si="8">SUM(E45:E47)/2</f>
        <v>378</v>
      </c>
      <c r="F44" s="6"/>
      <c r="G44" s="6">
        <f t="shared" si="8"/>
        <v>674.082</v>
      </c>
      <c r="H44" s="6">
        <f t="shared" si="8"/>
        <v>0</v>
      </c>
      <c r="I44" s="6"/>
      <c r="J44" s="6">
        <f t="shared" si="8"/>
        <v>0</v>
      </c>
      <c r="K44" s="19">
        <f>K45</f>
        <v>0</v>
      </c>
      <c r="L44" s="19"/>
      <c r="M44" s="19">
        <f>M45</f>
        <v>0</v>
      </c>
      <c r="N44" s="19">
        <f>N45</f>
        <v>0</v>
      </c>
      <c r="O44" s="19">
        <f>O45</f>
        <v>0</v>
      </c>
    </row>
    <row r="45" ht="24" customHeight="1" spans="1:15">
      <c r="A45" s="5"/>
      <c r="B45" s="5">
        <v>1</v>
      </c>
      <c r="C45" s="5" t="s">
        <v>58</v>
      </c>
      <c r="D45" s="5" t="s">
        <v>20</v>
      </c>
      <c r="E45" s="6">
        <f>SUM(E46:E47)</f>
        <v>378</v>
      </c>
      <c r="F45" s="6"/>
      <c r="G45" s="6">
        <f>SUM(G46:G47)</f>
        <v>674.082</v>
      </c>
      <c r="H45" s="6">
        <f>SUM(H46:H47)</f>
        <v>0</v>
      </c>
      <c r="I45" s="6"/>
      <c r="J45" s="6">
        <f>SUM(J46:J47)</f>
        <v>0</v>
      </c>
      <c r="K45" s="19">
        <f>ROUND(J45,0)</f>
        <v>0</v>
      </c>
      <c r="L45" s="5"/>
      <c r="M45" s="20">
        <v>0</v>
      </c>
      <c r="N45" s="20">
        <v>0</v>
      </c>
      <c r="O45" s="20">
        <f>K45-N45</f>
        <v>0</v>
      </c>
    </row>
    <row r="46" ht="24" customHeight="1" spans="1:15">
      <c r="A46" s="5"/>
      <c r="B46" s="5"/>
      <c r="C46" s="5"/>
      <c r="D46" s="5" t="s">
        <v>59</v>
      </c>
      <c r="E46" s="6">
        <v>249</v>
      </c>
      <c r="F46" s="6">
        <v>0.438</v>
      </c>
      <c r="G46" s="6">
        <f>E46*F46</f>
        <v>109.062</v>
      </c>
      <c r="H46" s="6">
        <v>0</v>
      </c>
      <c r="I46" s="6">
        <v>0</v>
      </c>
      <c r="J46" s="6">
        <f>H46*I46</f>
        <v>0</v>
      </c>
      <c r="K46" s="19"/>
      <c r="L46" s="6" t="s">
        <v>60</v>
      </c>
      <c r="M46" s="20"/>
      <c r="N46" s="20"/>
      <c r="O46" s="20"/>
    </row>
    <row r="47" ht="24" customHeight="1" spans="1:15">
      <c r="A47" s="5"/>
      <c r="B47" s="5"/>
      <c r="C47" s="5"/>
      <c r="D47" s="5" t="s">
        <v>59</v>
      </c>
      <c r="E47" s="6">
        <v>129</v>
      </c>
      <c r="F47" s="6">
        <v>4.38</v>
      </c>
      <c r="G47" s="6">
        <f>E47*F47</f>
        <v>565.02</v>
      </c>
      <c r="H47" s="6">
        <v>0</v>
      </c>
      <c r="I47" s="6">
        <v>0</v>
      </c>
      <c r="J47" s="6">
        <f>H47*I47</f>
        <v>0</v>
      </c>
      <c r="K47" s="19"/>
      <c r="L47" s="6" t="s">
        <v>61</v>
      </c>
      <c r="M47" s="20"/>
      <c r="N47" s="20"/>
      <c r="O47" s="20"/>
    </row>
    <row r="48" ht="24" customHeight="1" spans="1:15">
      <c r="A48" s="5" t="s">
        <v>62</v>
      </c>
      <c r="B48" s="5" t="s">
        <v>18</v>
      </c>
      <c r="C48" s="5"/>
      <c r="D48" s="5"/>
      <c r="E48" s="6">
        <f t="shared" ref="E48:J48" si="9">SUM(E49:E56)/2</f>
        <v>221</v>
      </c>
      <c r="F48" s="6"/>
      <c r="G48" s="6">
        <f t="shared" si="9"/>
        <v>1000.5879</v>
      </c>
      <c r="H48" s="6">
        <f t="shared" si="9"/>
        <v>221</v>
      </c>
      <c r="I48" s="6"/>
      <c r="J48" s="6">
        <f t="shared" si="9"/>
        <v>1000.5879</v>
      </c>
      <c r="K48" s="19">
        <f>K49</f>
        <v>1001</v>
      </c>
      <c r="L48" s="19"/>
      <c r="M48" s="19">
        <f>M49</f>
        <v>0</v>
      </c>
      <c r="N48" s="19">
        <f>N49</f>
        <v>0</v>
      </c>
      <c r="O48" s="19">
        <f>O49</f>
        <v>1001</v>
      </c>
    </row>
    <row r="49" ht="24" customHeight="1" spans="1:15">
      <c r="A49" s="5"/>
      <c r="B49" s="5">
        <v>1</v>
      </c>
      <c r="C49" s="5" t="s">
        <v>63</v>
      </c>
      <c r="D49" s="5" t="s">
        <v>20</v>
      </c>
      <c r="E49" s="6">
        <f>SUM(E50:E56)</f>
        <v>221</v>
      </c>
      <c r="F49" s="6"/>
      <c r="G49" s="6">
        <f>SUM(G50:G56)</f>
        <v>1000.5879</v>
      </c>
      <c r="H49" s="6">
        <f>SUM(H50:H56)</f>
        <v>221</v>
      </c>
      <c r="I49" s="6"/>
      <c r="J49" s="6">
        <f>SUM(J50:J56)</f>
        <v>1000.5879</v>
      </c>
      <c r="K49" s="19">
        <f>ROUND(J49,0)</f>
        <v>1001</v>
      </c>
      <c r="L49" s="5"/>
      <c r="M49" s="20">
        <v>0</v>
      </c>
      <c r="N49" s="20">
        <v>0</v>
      </c>
      <c r="O49" s="20">
        <f>K49-N49</f>
        <v>1001</v>
      </c>
    </row>
    <row r="50" ht="24" customHeight="1" spans="1:15">
      <c r="A50" s="5"/>
      <c r="B50" s="5"/>
      <c r="C50" s="5"/>
      <c r="D50" s="5" t="s">
        <v>64</v>
      </c>
      <c r="E50" s="6">
        <v>1</v>
      </c>
      <c r="F50" s="6">
        <v>0.45</v>
      </c>
      <c r="G50" s="6">
        <f t="shared" ref="G50:G56" si="10">E50*F50</f>
        <v>0.45</v>
      </c>
      <c r="H50" s="6">
        <v>1</v>
      </c>
      <c r="I50" s="6">
        <v>0.45</v>
      </c>
      <c r="J50" s="6">
        <f t="shared" ref="J50:J56" si="11">H50*I50</f>
        <v>0.45</v>
      </c>
      <c r="K50" s="19"/>
      <c r="L50" s="5" t="s">
        <v>22</v>
      </c>
      <c r="M50" s="20"/>
      <c r="N50" s="20"/>
      <c r="O50" s="20"/>
    </row>
    <row r="51" ht="24" customHeight="1" spans="1:15">
      <c r="A51" s="5"/>
      <c r="B51" s="5"/>
      <c r="C51" s="5"/>
      <c r="D51" s="5" t="s">
        <v>64</v>
      </c>
      <c r="E51" s="6">
        <v>183</v>
      </c>
      <c r="F51" s="6">
        <v>4.5</v>
      </c>
      <c r="G51" s="6">
        <f t="shared" si="10"/>
        <v>823.5</v>
      </c>
      <c r="H51" s="6">
        <v>183</v>
      </c>
      <c r="I51" s="6">
        <v>4.5</v>
      </c>
      <c r="J51" s="6">
        <f t="shared" si="11"/>
        <v>823.5</v>
      </c>
      <c r="K51" s="19"/>
      <c r="L51" s="5" t="s">
        <v>22</v>
      </c>
      <c r="M51" s="20"/>
      <c r="N51" s="20"/>
      <c r="O51" s="20"/>
    </row>
    <row r="52" ht="24" customHeight="1" spans="1:15">
      <c r="A52" s="5"/>
      <c r="B52" s="5"/>
      <c r="C52" s="5"/>
      <c r="D52" s="5" t="s">
        <v>65</v>
      </c>
      <c r="E52" s="6">
        <v>1</v>
      </c>
      <c r="F52" s="6">
        <v>0.495</v>
      </c>
      <c r="G52" s="6">
        <f t="shared" si="10"/>
        <v>0.495</v>
      </c>
      <c r="H52" s="6">
        <v>1</v>
      </c>
      <c r="I52" s="6">
        <v>0.495</v>
      </c>
      <c r="J52" s="6">
        <f t="shared" si="11"/>
        <v>0.495</v>
      </c>
      <c r="K52" s="19"/>
      <c r="L52" s="5" t="s">
        <v>22</v>
      </c>
      <c r="M52" s="20"/>
      <c r="N52" s="20"/>
      <c r="O52" s="20"/>
    </row>
    <row r="53" ht="24" customHeight="1" spans="1:15">
      <c r="A53" s="5"/>
      <c r="B53" s="5"/>
      <c r="C53" s="5"/>
      <c r="D53" s="5" t="s">
        <v>65</v>
      </c>
      <c r="E53" s="6">
        <v>32</v>
      </c>
      <c r="F53" s="6">
        <v>4.95</v>
      </c>
      <c r="G53" s="6">
        <f t="shared" si="10"/>
        <v>158.4</v>
      </c>
      <c r="H53" s="6">
        <v>32</v>
      </c>
      <c r="I53" s="6">
        <v>4.95</v>
      </c>
      <c r="J53" s="6">
        <f t="shared" si="11"/>
        <v>158.4</v>
      </c>
      <c r="K53" s="19"/>
      <c r="L53" s="5" t="s">
        <v>22</v>
      </c>
      <c r="M53" s="20"/>
      <c r="N53" s="20"/>
      <c r="O53" s="20"/>
    </row>
    <row r="54" ht="24" customHeight="1" spans="1:15">
      <c r="A54" s="5"/>
      <c r="B54" s="5"/>
      <c r="C54" s="5"/>
      <c r="D54" s="5" t="s">
        <v>66</v>
      </c>
      <c r="E54" s="6">
        <v>1</v>
      </c>
      <c r="F54" s="6">
        <v>2.8253</v>
      </c>
      <c r="G54" s="6">
        <f t="shared" si="10"/>
        <v>2.8253</v>
      </c>
      <c r="H54" s="6">
        <v>1</v>
      </c>
      <c r="I54" s="6">
        <v>2.8253</v>
      </c>
      <c r="J54" s="6">
        <f t="shared" si="11"/>
        <v>2.8253</v>
      </c>
      <c r="K54" s="19"/>
      <c r="L54" s="5" t="s">
        <v>22</v>
      </c>
      <c r="M54" s="20"/>
      <c r="N54" s="20"/>
      <c r="O54" s="20"/>
    </row>
    <row r="55" ht="24" customHeight="1" spans="1:15">
      <c r="A55" s="5"/>
      <c r="B55" s="5"/>
      <c r="C55" s="5"/>
      <c r="D55" s="5" t="s">
        <v>66</v>
      </c>
      <c r="E55" s="6">
        <v>2</v>
      </c>
      <c r="F55" s="6">
        <v>4.7088</v>
      </c>
      <c r="G55" s="6">
        <f t="shared" si="10"/>
        <v>9.4176</v>
      </c>
      <c r="H55" s="6">
        <v>2</v>
      </c>
      <c r="I55" s="6">
        <v>4.7088</v>
      </c>
      <c r="J55" s="6">
        <f t="shared" si="11"/>
        <v>9.4176</v>
      </c>
      <c r="K55" s="19"/>
      <c r="L55" s="5" t="s">
        <v>22</v>
      </c>
      <c r="M55" s="20"/>
      <c r="N55" s="20"/>
      <c r="O55" s="20"/>
    </row>
    <row r="56" ht="24" customHeight="1" spans="1:15">
      <c r="A56" s="5"/>
      <c r="B56" s="5"/>
      <c r="C56" s="5"/>
      <c r="D56" s="5" t="s">
        <v>67</v>
      </c>
      <c r="E56" s="6">
        <v>1</v>
      </c>
      <c r="F56" s="6">
        <v>5.5</v>
      </c>
      <c r="G56" s="6">
        <f t="shared" si="10"/>
        <v>5.5</v>
      </c>
      <c r="H56" s="6">
        <v>1</v>
      </c>
      <c r="I56" s="6">
        <v>5.5</v>
      </c>
      <c r="J56" s="6">
        <f t="shared" si="11"/>
        <v>5.5</v>
      </c>
      <c r="K56" s="19"/>
      <c r="L56" s="5" t="s">
        <v>22</v>
      </c>
      <c r="M56" s="20"/>
      <c r="N56" s="20"/>
      <c r="O56" s="20"/>
    </row>
    <row r="57" ht="24" customHeight="1" spans="1:15">
      <c r="A57" s="12" t="s">
        <v>68</v>
      </c>
      <c r="B57" s="12" t="s">
        <v>18</v>
      </c>
      <c r="C57" s="12"/>
      <c r="D57" s="12"/>
      <c r="E57" s="13">
        <f>SUM(E58:E69)/2</f>
        <v>78</v>
      </c>
      <c r="F57" s="13"/>
      <c r="G57" s="13">
        <f>SUM(G58:G69)/2</f>
        <v>315.73</v>
      </c>
      <c r="H57" s="13">
        <f>SUM(H58:H69)/2</f>
        <v>0</v>
      </c>
      <c r="I57" s="13"/>
      <c r="J57" s="13">
        <f>SUM(J58:J69)/2</f>
        <v>0</v>
      </c>
      <c r="K57" s="13">
        <f>K58</f>
        <v>0</v>
      </c>
      <c r="L57" s="13"/>
      <c r="M57" s="13">
        <f>M58</f>
        <v>0</v>
      </c>
      <c r="N57" s="13">
        <f>N58</f>
        <v>0</v>
      </c>
      <c r="O57" s="13">
        <f>O58</f>
        <v>0</v>
      </c>
    </row>
    <row r="58" ht="24" customHeight="1" spans="1:15">
      <c r="A58" s="5"/>
      <c r="B58" s="14">
        <v>1</v>
      </c>
      <c r="C58" s="15" t="s">
        <v>69</v>
      </c>
      <c r="D58" s="13" t="s">
        <v>20</v>
      </c>
      <c r="E58" s="13">
        <f>SUM(E59:E69)</f>
        <v>78</v>
      </c>
      <c r="F58" s="13"/>
      <c r="G58" s="13">
        <f>SUM(G59:G69)</f>
        <v>315.73</v>
      </c>
      <c r="H58" s="13">
        <f>SUM(H59:H69)</f>
        <v>0</v>
      </c>
      <c r="I58" s="13"/>
      <c r="J58" s="13">
        <f>SUM(J59:J69)</f>
        <v>0</v>
      </c>
      <c r="K58" s="13">
        <v>0</v>
      </c>
      <c r="L58" s="13"/>
      <c r="M58" s="13">
        <v>0</v>
      </c>
      <c r="N58" s="13">
        <v>0</v>
      </c>
      <c r="O58" s="13">
        <v>0</v>
      </c>
    </row>
    <row r="59" ht="24" customHeight="1" spans="1:15">
      <c r="A59" s="5"/>
      <c r="B59" s="16"/>
      <c r="C59" s="17"/>
      <c r="D59" s="13" t="s">
        <v>70</v>
      </c>
      <c r="E59" s="13">
        <v>13</v>
      </c>
      <c r="F59" s="13">
        <v>2.25</v>
      </c>
      <c r="G59" s="6">
        <f t="shared" ref="G59:G69" si="12">E59*F59</f>
        <v>29.25</v>
      </c>
      <c r="H59" s="13">
        <v>0</v>
      </c>
      <c r="I59" s="13">
        <v>0</v>
      </c>
      <c r="J59" s="6">
        <f t="shared" ref="J59:J69" si="13">H59*I59</f>
        <v>0</v>
      </c>
      <c r="K59" s="21"/>
      <c r="L59" s="21" t="s">
        <v>71</v>
      </c>
      <c r="M59" s="13"/>
      <c r="N59" s="13"/>
      <c r="O59" s="13"/>
    </row>
    <row r="60" ht="24" customHeight="1" spans="1:15">
      <c r="A60" s="5"/>
      <c r="B60" s="16"/>
      <c r="C60" s="17"/>
      <c r="D60" s="13" t="s">
        <v>70</v>
      </c>
      <c r="E60" s="13">
        <v>25</v>
      </c>
      <c r="F60" s="13">
        <v>3.63</v>
      </c>
      <c r="G60" s="6">
        <f t="shared" si="12"/>
        <v>90.75</v>
      </c>
      <c r="H60" s="13">
        <v>0</v>
      </c>
      <c r="I60" s="13">
        <v>0</v>
      </c>
      <c r="J60" s="6">
        <f t="shared" si="13"/>
        <v>0</v>
      </c>
      <c r="K60" s="21"/>
      <c r="L60" s="21" t="s">
        <v>72</v>
      </c>
      <c r="M60" s="13"/>
      <c r="N60" s="13"/>
      <c r="O60" s="13"/>
    </row>
    <row r="61" ht="24" customHeight="1" spans="1:15">
      <c r="A61" s="5"/>
      <c r="B61" s="16"/>
      <c r="C61" s="17"/>
      <c r="D61" s="13" t="s">
        <v>70</v>
      </c>
      <c r="E61" s="13">
        <v>23</v>
      </c>
      <c r="F61" s="13">
        <v>6.05</v>
      </c>
      <c r="G61" s="6">
        <f t="shared" si="12"/>
        <v>139.15</v>
      </c>
      <c r="H61" s="13">
        <v>0</v>
      </c>
      <c r="I61" s="13">
        <v>0</v>
      </c>
      <c r="J61" s="6">
        <f t="shared" si="13"/>
        <v>0</v>
      </c>
      <c r="K61" s="21"/>
      <c r="L61" s="21" t="s">
        <v>73</v>
      </c>
      <c r="M61" s="13"/>
      <c r="N61" s="13"/>
      <c r="O61" s="13"/>
    </row>
    <row r="62" ht="24" customHeight="1" spans="1:15">
      <c r="A62" s="5"/>
      <c r="B62" s="16"/>
      <c r="C62" s="17"/>
      <c r="D62" s="13" t="s">
        <v>74</v>
      </c>
      <c r="E62" s="13">
        <v>1</v>
      </c>
      <c r="F62" s="13">
        <v>4.95</v>
      </c>
      <c r="G62" s="6">
        <f t="shared" si="12"/>
        <v>4.95</v>
      </c>
      <c r="H62" s="13">
        <v>0</v>
      </c>
      <c r="I62" s="13">
        <v>0</v>
      </c>
      <c r="J62" s="6">
        <f t="shared" si="13"/>
        <v>0</v>
      </c>
      <c r="K62" s="21"/>
      <c r="L62" s="21" t="s">
        <v>42</v>
      </c>
      <c r="M62" s="13"/>
      <c r="N62" s="13"/>
      <c r="O62" s="13"/>
    </row>
    <row r="63" ht="24" customHeight="1" spans="1:15">
      <c r="A63" s="5"/>
      <c r="B63" s="16"/>
      <c r="C63" s="17"/>
      <c r="D63" s="13" t="s">
        <v>75</v>
      </c>
      <c r="E63" s="13">
        <v>1</v>
      </c>
      <c r="F63" s="13">
        <v>2.25</v>
      </c>
      <c r="G63" s="6">
        <f t="shared" si="12"/>
        <v>2.25</v>
      </c>
      <c r="H63" s="13">
        <v>0</v>
      </c>
      <c r="I63" s="13">
        <v>0</v>
      </c>
      <c r="J63" s="6">
        <f t="shared" si="13"/>
        <v>0</v>
      </c>
      <c r="K63" s="21"/>
      <c r="L63" s="21" t="s">
        <v>42</v>
      </c>
      <c r="M63" s="13"/>
      <c r="N63" s="13"/>
      <c r="O63" s="13"/>
    </row>
    <row r="64" ht="24" customHeight="1" spans="1:15">
      <c r="A64" s="5"/>
      <c r="B64" s="16"/>
      <c r="C64" s="17"/>
      <c r="D64" s="13" t="s">
        <v>75</v>
      </c>
      <c r="E64" s="13">
        <v>2</v>
      </c>
      <c r="F64" s="13">
        <v>3.63</v>
      </c>
      <c r="G64" s="6">
        <f t="shared" si="12"/>
        <v>7.26</v>
      </c>
      <c r="H64" s="13">
        <v>0</v>
      </c>
      <c r="I64" s="13">
        <v>0</v>
      </c>
      <c r="J64" s="6">
        <f t="shared" si="13"/>
        <v>0</v>
      </c>
      <c r="K64" s="21"/>
      <c r="L64" s="21" t="s">
        <v>76</v>
      </c>
      <c r="M64" s="13"/>
      <c r="N64" s="13"/>
      <c r="O64" s="13"/>
    </row>
    <row r="65" ht="24" customHeight="1" spans="1:15">
      <c r="A65" s="5"/>
      <c r="B65" s="16"/>
      <c r="C65" s="17"/>
      <c r="D65" s="13" t="s">
        <v>75</v>
      </c>
      <c r="E65" s="13">
        <v>3</v>
      </c>
      <c r="F65" s="13">
        <v>6.05</v>
      </c>
      <c r="G65" s="6">
        <f t="shared" si="12"/>
        <v>18.15</v>
      </c>
      <c r="H65" s="13">
        <v>0</v>
      </c>
      <c r="I65" s="13">
        <v>0</v>
      </c>
      <c r="J65" s="6">
        <f t="shared" si="13"/>
        <v>0</v>
      </c>
      <c r="K65" s="21"/>
      <c r="L65" s="21" t="s">
        <v>77</v>
      </c>
      <c r="M65" s="13"/>
      <c r="N65" s="13"/>
      <c r="O65" s="13"/>
    </row>
    <row r="66" ht="24" customHeight="1" spans="1:15">
      <c r="A66" s="5"/>
      <c r="B66" s="16"/>
      <c r="C66" s="17"/>
      <c r="D66" s="13" t="s">
        <v>78</v>
      </c>
      <c r="E66" s="13">
        <v>1</v>
      </c>
      <c r="F66" s="13">
        <v>2.97</v>
      </c>
      <c r="G66" s="6">
        <f t="shared" si="12"/>
        <v>2.97</v>
      </c>
      <c r="H66" s="13">
        <v>0</v>
      </c>
      <c r="I66" s="13">
        <v>0</v>
      </c>
      <c r="J66" s="6">
        <f t="shared" si="13"/>
        <v>0</v>
      </c>
      <c r="K66" s="21"/>
      <c r="L66" s="21" t="s">
        <v>42</v>
      </c>
      <c r="M66" s="13"/>
      <c r="N66" s="13"/>
      <c r="O66" s="13"/>
    </row>
    <row r="67" ht="24" customHeight="1" spans="1:15">
      <c r="A67" s="5"/>
      <c r="B67" s="16"/>
      <c r="C67" s="17"/>
      <c r="D67" s="13" t="s">
        <v>79</v>
      </c>
      <c r="E67" s="13">
        <v>6</v>
      </c>
      <c r="F67" s="13">
        <v>2.25</v>
      </c>
      <c r="G67" s="6">
        <f t="shared" si="12"/>
        <v>13.5</v>
      </c>
      <c r="H67" s="13">
        <v>0</v>
      </c>
      <c r="I67" s="13">
        <v>0</v>
      </c>
      <c r="J67" s="6">
        <f t="shared" si="13"/>
        <v>0</v>
      </c>
      <c r="K67" s="21"/>
      <c r="L67" s="21" t="s">
        <v>80</v>
      </c>
      <c r="M67" s="13"/>
      <c r="N67" s="13"/>
      <c r="O67" s="13"/>
    </row>
    <row r="68" ht="24" customHeight="1" spans="1:15">
      <c r="A68" s="5"/>
      <c r="B68" s="16"/>
      <c r="C68" s="17"/>
      <c r="D68" s="13" t="s">
        <v>81</v>
      </c>
      <c r="E68" s="13">
        <v>2</v>
      </c>
      <c r="F68" s="13">
        <v>2.5</v>
      </c>
      <c r="G68" s="6">
        <f t="shared" si="12"/>
        <v>5</v>
      </c>
      <c r="H68" s="13">
        <v>0</v>
      </c>
      <c r="I68" s="13">
        <v>0</v>
      </c>
      <c r="J68" s="6">
        <f t="shared" si="13"/>
        <v>0</v>
      </c>
      <c r="K68" s="21"/>
      <c r="L68" s="21" t="s">
        <v>76</v>
      </c>
      <c r="M68" s="13"/>
      <c r="N68" s="13"/>
      <c r="O68" s="13"/>
    </row>
    <row r="69" ht="24" customHeight="1" spans="1:15">
      <c r="A69" s="5"/>
      <c r="B69" s="22"/>
      <c r="C69" s="23"/>
      <c r="D69" s="13" t="s">
        <v>82</v>
      </c>
      <c r="E69" s="13">
        <v>1</v>
      </c>
      <c r="F69" s="13">
        <v>2.5</v>
      </c>
      <c r="G69" s="6">
        <f t="shared" si="12"/>
        <v>2.5</v>
      </c>
      <c r="H69" s="13">
        <v>0</v>
      </c>
      <c r="I69" s="13">
        <v>0</v>
      </c>
      <c r="J69" s="6">
        <f t="shared" si="13"/>
        <v>0</v>
      </c>
      <c r="K69" s="21"/>
      <c r="L69" s="21" t="s">
        <v>42</v>
      </c>
      <c r="M69" s="13"/>
      <c r="N69" s="13"/>
      <c r="O69" s="13"/>
    </row>
  </sheetData>
  <mergeCells count="30">
    <mergeCell ref="A1:O1"/>
    <mergeCell ref="A3:D3"/>
    <mergeCell ref="B4:D4"/>
    <mergeCell ref="B18:D18"/>
    <mergeCell ref="B34:D34"/>
    <mergeCell ref="B37:D37"/>
    <mergeCell ref="B44:D44"/>
    <mergeCell ref="B48:D48"/>
    <mergeCell ref="B57:D57"/>
    <mergeCell ref="A4:A17"/>
    <mergeCell ref="A18:A33"/>
    <mergeCell ref="A34:A36"/>
    <mergeCell ref="A37:A43"/>
    <mergeCell ref="A44:A47"/>
    <mergeCell ref="A48:A56"/>
    <mergeCell ref="A57:A69"/>
    <mergeCell ref="B5:B17"/>
    <mergeCell ref="B19:B33"/>
    <mergeCell ref="B35:B36"/>
    <mergeCell ref="B38:B43"/>
    <mergeCell ref="B45:B47"/>
    <mergeCell ref="B49:B56"/>
    <mergeCell ref="B58:B69"/>
    <mergeCell ref="C5:C17"/>
    <mergeCell ref="C19:C33"/>
    <mergeCell ref="C35:C36"/>
    <mergeCell ref="C38:C43"/>
    <mergeCell ref="C45:C47"/>
    <mergeCell ref="C49:C56"/>
    <mergeCell ref="C58:C69"/>
  </mergeCells>
  <pageMargins left="0.75" right="0.75" top="1" bottom="1" header="0.5" footer="0.5"/>
  <headerFooter/>
  <ignoredErrors>
    <ignoredError sqref="K48:O48 H48 E48:E4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灿</cp:lastModifiedBy>
  <dcterms:created xsi:type="dcterms:W3CDTF">2025-02-16T01:38:00Z</dcterms:created>
  <dcterms:modified xsi:type="dcterms:W3CDTF">2025-02-20T08:00:09Z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C6365EBE54134D3FB9AF00C28639356B_11</vt:lpwstr>
  </property>
  <property fmtid="{D5CDD505-2E9C-101B-9397-08002B2CF9AE}" pid="3" name="KSOProductBuildVer">
    <vt:lpwstr>2052-12.1.0.19770</vt:lpwstr>
  </property>
</Properties>
</file>